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T_530\Management\AT_535\_FINANCE\Controlling_Monatsabschluss\Business Catering\"/>
    </mc:Choice>
  </mc:AlternateContent>
  <xr:revisionPtr revIDLastSave="0" documentId="8_{5EFA4CAB-8846-4CF3-813E-A84A9291090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Anleitung 2.0" sheetId="15" r:id="rId1"/>
    <sheet name="Lieferschein" sheetId="14" r:id="rId2"/>
    <sheet name="Artikel" sheetId="1" r:id="rId3"/>
    <sheet name="Artikelkategorie" sheetId="7" state="hidden" r:id="rId4"/>
    <sheet name="MSF KST" sheetId="3" state="hidden" r:id="rId5"/>
    <sheet name="Firmenbezeichnung" sheetId="6" state="hidden" r:id="rId6"/>
    <sheet name="MSF BuKr" sheetId="4" state="hidden" r:id="rId7"/>
    <sheet name="Hilfstabelle neu" sheetId="10" state="hidden" r:id="rId8"/>
    <sheet name="kontierungen alt" sheetId="5" state="hidden" r:id="rId9"/>
  </sheets>
  <definedNames>
    <definedName name="_xlnm._FilterDatabase" localSheetId="2" hidden="1">Artikel!$A$1:$E$158</definedName>
    <definedName name="_xlnm._FilterDatabase" localSheetId="4" hidden="1">'MSF KST'!$A$1:$D$545</definedName>
    <definedName name="Artikelliste" localSheetId="0">OFFSET(Artikel!#REF!,,,COUNTA(Artikel!$A$1:$A$65382),COUNTA(Artikel!$A$1:$IH$1))</definedName>
    <definedName name="Artikelliste" localSheetId="1">OFFSET(Artikel!#REF!,,,COUNTA(Artikel!$A$1:$A$65382),COUNTA(Artikel!$A$1:$IH$1))</definedName>
    <definedName name="Artikelliste">OFFSET(Artikel!#REF!,,,COUNTA(Artikel!$A:$A),COUNTA(Artikel!$1:$1))</definedName>
    <definedName name="Artikelliste1">Artikel!$A$2:$E$81</definedName>
    <definedName name="ArtikelNr" localSheetId="0">OFFSET(Artikel!#REF!,,,COUNTA(Artikel!$A$1:$A$65382),1)</definedName>
    <definedName name="ArtikelNr" localSheetId="1">OFFSET(Artikel!#REF!,,,COUNTA(Artikel!$A$1:$A$65382),1)</definedName>
    <definedName name="ArtikelNr">OFFSET(Artikel!#REF!,,,COUNTA(Artikel!$A:$A),1)</definedName>
    <definedName name="_xlnm.Print_Area" localSheetId="0">'Anleitung 2.0'!$A$2:$T$55</definedName>
    <definedName name="_xlnm.Print_Area" localSheetId="1">Lieferschein!$A$2:$K$58</definedName>
    <definedName name="IndexKategorie" localSheetId="0">MATCH('Anleitung 2.0'!$B1,ListeKategorien,0)</definedName>
    <definedName name="IndexKategorie" localSheetId="1">MATCH(Lieferschein!$B1,ListeKategorien,0)</definedName>
    <definedName name="IndexKategorie">MATCH(#REF!,ListeKategorien,0)</definedName>
    <definedName name="Kostenstellen">'MSF KST'!$A$2:$A$545</definedName>
    <definedName name="Kostenstellenliste">'MSF KST'!$A$1:$D$545</definedName>
    <definedName name="ListeArtikel" localSheetId="0">_xlfn.ANCHORARRAY(INDEX('Hilfstabelle neu'!$A:$Z,2,'Anleitung 2.0'!IndexKategorie))</definedName>
    <definedName name="ListeArtikel" localSheetId="1">_xlfn.ANCHORARRAY(INDEX('Hilfstabelle neu'!$A:$Z,2,Lieferschein!IndexKategorie))</definedName>
    <definedName name="ListeArtikel">_xlfn.ANCHORARRAY(INDEX('Hilfstabelle neu'!$A:$Z,2,IndexKategorie))</definedName>
    <definedName name="ListeKategorien">_xlfn.ANCHORARRAY('Hilfstabelle neu'!$A$1)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4" l="1"/>
  <c r="F45" i="14"/>
  <c r="E30" i="1"/>
  <c r="I27" i="14" l="1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24" i="14"/>
  <c r="I25" i="14"/>
  <c r="I26" i="14"/>
  <c r="I23" i="14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9" i="1"/>
  <c r="D20" i="1"/>
  <c r="D21" i="1"/>
  <c r="D22" i="1"/>
  <c r="D23" i="1"/>
  <c r="D24" i="1"/>
  <c r="D25" i="1"/>
  <c r="D26" i="1"/>
  <c r="D27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25" i="14" l="1"/>
  <c r="D26" i="14"/>
  <c r="F43" i="14" l="1"/>
  <c r="D24" i="14" l="1"/>
  <c r="D27" i="14"/>
  <c r="D28" i="14"/>
  <c r="D29" i="14"/>
  <c r="D30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F32" i="14"/>
  <c r="J32" i="14" s="1"/>
  <c r="F34" i="14"/>
  <c r="J34" i="14" s="1"/>
  <c r="F35" i="14"/>
  <c r="J35" i="14" s="1"/>
  <c r="F36" i="14"/>
  <c r="J36" i="14" s="1"/>
  <c r="F39" i="14"/>
  <c r="J39" i="14" s="1"/>
  <c r="F40" i="14"/>
  <c r="J40" i="14" s="1"/>
  <c r="F41" i="14"/>
  <c r="J41" i="14" s="1"/>
  <c r="J43" i="14"/>
  <c r="H45" i="14"/>
  <c r="H44" i="14"/>
  <c r="J44" i="14" s="1"/>
  <c r="D23" i="14"/>
  <c r="J45" i="14" l="1"/>
  <c r="K45" i="15" l="1"/>
  <c r="H45" i="15"/>
  <c r="F45" i="15"/>
  <c r="K44" i="15"/>
  <c r="H44" i="15"/>
  <c r="I44" i="15" s="1"/>
  <c r="K43" i="15"/>
  <c r="K41" i="15"/>
  <c r="F41" i="15"/>
  <c r="I41" i="15" s="1"/>
  <c r="D41" i="15"/>
  <c r="K38" i="15"/>
  <c r="F38" i="15"/>
  <c r="I38" i="15" s="1"/>
  <c r="D38" i="15"/>
  <c r="K37" i="15"/>
  <c r="F37" i="15"/>
  <c r="I37" i="15" s="1"/>
  <c r="D37" i="15"/>
  <c r="K36" i="15"/>
  <c r="F36" i="15"/>
  <c r="I36" i="15" s="1"/>
  <c r="D36" i="15"/>
  <c r="K35" i="15"/>
  <c r="F35" i="15"/>
  <c r="I35" i="15" s="1"/>
  <c r="D35" i="15"/>
  <c r="K34" i="15"/>
  <c r="F34" i="15"/>
  <c r="I34" i="15" s="1"/>
  <c r="D34" i="15"/>
  <c r="K33" i="15"/>
  <c r="F33" i="15"/>
  <c r="I33" i="15" s="1"/>
  <c r="D33" i="15"/>
  <c r="K32" i="15"/>
  <c r="F32" i="15"/>
  <c r="I32" i="15" s="1"/>
  <c r="D32" i="15"/>
  <c r="K31" i="15"/>
  <c r="F31" i="15"/>
  <c r="I31" i="15" s="1"/>
  <c r="D31" i="15"/>
  <c r="K30" i="15"/>
  <c r="F30" i="15"/>
  <c r="I30" i="15" s="1"/>
  <c r="D30" i="15"/>
  <c r="K29" i="15"/>
  <c r="F29" i="15"/>
  <c r="I29" i="15" s="1"/>
  <c r="D29" i="15"/>
  <c r="K28" i="15"/>
  <c r="F28" i="15"/>
  <c r="I28" i="15" s="1"/>
  <c r="D28" i="15"/>
  <c r="K27" i="15"/>
  <c r="F27" i="15"/>
  <c r="I27" i="15" s="1"/>
  <c r="D27" i="15"/>
  <c r="K26" i="15"/>
  <c r="D26" i="15"/>
  <c r="K25" i="15"/>
  <c r="F25" i="15"/>
  <c r="I25" i="15" s="1"/>
  <c r="D25" i="15"/>
  <c r="K24" i="15"/>
  <c r="F24" i="15"/>
  <c r="I24" i="15" s="1"/>
  <c r="D24" i="15"/>
  <c r="K23" i="15"/>
  <c r="F23" i="15"/>
  <c r="I23" i="15" s="1"/>
  <c r="D23" i="15"/>
  <c r="L48" i="14"/>
  <c r="L47" i="14"/>
  <c r="L43" i="14"/>
  <c r="L41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F33" i="14"/>
  <c r="J33" i="14" s="1"/>
  <c r="J31" i="14"/>
  <c r="F42" i="14"/>
  <c r="J42" i="14" s="1"/>
  <c r="F30" i="14"/>
  <c r="J30" i="14" s="1"/>
  <c r="F37" i="14"/>
  <c r="J37" i="14" s="1"/>
  <c r="F38" i="14"/>
  <c r="J38" i="14" s="1"/>
  <c r="F29" i="14"/>
  <c r="J29" i="14" s="1"/>
  <c r="I45" i="15" l="1"/>
  <c r="F26" i="15"/>
  <c r="I26" i="15" s="1"/>
  <c r="I46" i="15" s="1"/>
  <c r="F27" i="14"/>
  <c r="J27" i="14" s="1"/>
  <c r="F28" i="14"/>
  <c r="J28" i="14" s="1"/>
  <c r="F26" i="14"/>
  <c r="J26" i="14" s="1"/>
  <c r="A1" i="10" l="1" a="1"/>
  <c r="L23" i="14"/>
  <c r="L24" i="14" l="1"/>
  <c r="A1" i="10"/>
  <c r="A2" i="10" s="1" a="1"/>
  <c r="A2" i="10" s="1"/>
  <c r="S2" i="10" a="1"/>
  <c r="S2" i="10" s="1"/>
  <c r="G2" i="10" a="1"/>
  <c r="G2" i="10" s="1"/>
  <c r="R2" i="10" a="1"/>
  <c r="R2" i="10" s="1"/>
  <c r="Q2" i="10" a="1"/>
  <c r="Q2" i="10" s="1"/>
  <c r="E2" i="10" a="1"/>
  <c r="E2" i="10" s="1"/>
  <c r="P2" i="10" a="1"/>
  <c r="P2" i="10" s="1"/>
  <c r="D2" i="10" a="1"/>
  <c r="D2" i="10" s="1"/>
  <c r="O2" i="10" a="1"/>
  <c r="O2" i="10" s="1"/>
  <c r="C2" i="10" a="1"/>
  <c r="C2" i="10" s="1"/>
  <c r="N2" i="10" a="1"/>
  <c r="N2" i="10" s="1"/>
  <c r="B2" i="10" a="1"/>
  <c r="B2" i="10" s="1"/>
  <c r="F2" i="10" a="1"/>
  <c r="F2" i="10" s="1"/>
  <c r="H2" i="10" a="1"/>
  <c r="H2" i="10" s="1"/>
  <c r="I2" i="10" a="1"/>
  <c r="I2" i="10" s="1"/>
  <c r="J2" i="10" a="1"/>
  <c r="J2" i="10" s="1"/>
  <c r="K2" i="10" a="1"/>
  <c r="K2" i="10" s="1"/>
  <c r="L2" i="10" a="1"/>
  <c r="L2" i="10" s="1"/>
  <c r="M2" i="10" a="1"/>
  <c r="M2" i="10" s="1"/>
  <c r="C16" i="5" l="1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F25" i="14" l="1"/>
  <c r="J25" i="14" s="1"/>
  <c r="J46" i="14" s="1"/>
  <c r="J48" i="14" l="1"/>
  <c r="D17" i="1" l="1"/>
  <c r="F24" i="14" s="1"/>
  <c r="J24" i="14" s="1"/>
  <c r="D66" i="1" l="1"/>
  <c r="D28" i="1" l="1"/>
  <c r="D37" i="1"/>
  <c r="D39" i="1"/>
  <c r="D30" i="1"/>
  <c r="D32" i="1"/>
  <c r="D40" i="1"/>
  <c r="D29" i="1"/>
  <c r="D35" i="1"/>
  <c r="D38" i="1"/>
  <c r="D36" i="1"/>
  <c r="D33" i="1"/>
  <c r="D34" i="1"/>
  <c r="D31" i="1"/>
  <c r="D18" i="1"/>
  <c r="F23" i="14" s="1"/>
  <c r="J23" i="14" s="1"/>
  <c r="J47" i="14" l="1"/>
  <c r="J49" i="14"/>
  <c r="D111" i="1" l="1"/>
  <c r="D112" i="1"/>
  <c r="D113" i="1"/>
  <c r="D129" i="1" l="1"/>
  <c r="D128" i="1"/>
  <c r="D130" i="1"/>
  <c r="D132" i="1"/>
  <c r="D13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<sst xmlns="http://schemas.openxmlformats.org/spreadsheetml/2006/main" count="1557" uniqueCount="282">
  <si>
    <t>ArtNr.</t>
  </si>
  <si>
    <t>Bestellung für (Name):</t>
  </si>
  <si>
    <t>Name des Bestellers:</t>
  </si>
  <si>
    <t>Personenanzahl:</t>
  </si>
  <si>
    <t>Art.Nr.</t>
  </si>
  <si>
    <t>Menge</t>
  </si>
  <si>
    <t>Unterschrift:</t>
  </si>
  <si>
    <t>Rechnung an:</t>
  </si>
  <si>
    <t>BuKr</t>
  </si>
  <si>
    <t>Rechnungsadresse</t>
  </si>
  <si>
    <t>0200</t>
  </si>
  <si>
    <t>MAGNA STEYR Fahrzeugtechnik AG &amp; Co KG, ATU48193306</t>
  </si>
  <si>
    <t>0210</t>
  </si>
  <si>
    <t>MAGNA STEYR AG &amp; Co KG, ATU52828702</t>
  </si>
  <si>
    <t>0220</t>
  </si>
  <si>
    <t>MAGNA STEYR Engineering AG &amp; Co KG, ATU67586711</t>
  </si>
  <si>
    <t>KSt NEU</t>
  </si>
  <si>
    <t>45156.00.99</t>
  </si>
  <si>
    <t>Lieferdatum:</t>
  </si>
  <si>
    <t>Lieferort:</t>
  </si>
  <si>
    <t>Pos.</t>
  </si>
  <si>
    <t>Summe €:</t>
  </si>
  <si>
    <t xml:space="preserve">Datum: </t>
  </si>
  <si>
    <t>Telefon:</t>
  </si>
  <si>
    <t>Teilnehmer:</t>
  </si>
  <si>
    <t>Equipment</t>
  </si>
  <si>
    <t>Zweck:</t>
  </si>
  <si>
    <t>MS Fahrzeugtechn.AG&amp;Co KG</t>
  </si>
  <si>
    <t>Mercedes Benz G GmbH</t>
  </si>
  <si>
    <t>MBG</t>
  </si>
  <si>
    <t>MIE</t>
  </si>
  <si>
    <t>Magna International Europe AG</t>
  </si>
  <si>
    <t>MSBS</t>
  </si>
  <si>
    <t>Magna Steyr Battery Systems AG &amp; Co. KG</t>
  </si>
  <si>
    <t>MAH</t>
  </si>
  <si>
    <t xml:space="preserve">Magna Automotive </t>
  </si>
  <si>
    <t>Modul Center</t>
  </si>
  <si>
    <t>Abräumen:</t>
  </si>
  <si>
    <t>nach Bedarf</t>
  </si>
  <si>
    <t>2680</t>
  </si>
  <si>
    <t>6000</t>
  </si>
  <si>
    <t>Kategorie</t>
  </si>
  <si>
    <t>Pauschalen</t>
  </si>
  <si>
    <t>Personalbereitstellung</t>
  </si>
  <si>
    <t>Netto-Preis</t>
  </si>
  <si>
    <t>Brutto-Preis</t>
  </si>
  <si>
    <t>Erfrischungsgetränke</t>
  </si>
  <si>
    <t>Römerquelle Prickelnd 0,33 lt</t>
  </si>
  <si>
    <t>Genuss &amp; Koffein</t>
  </si>
  <si>
    <t>Die Klassiker</t>
  </si>
  <si>
    <t>Gebäck</t>
  </si>
  <si>
    <t>"Echt Steirisch" WARM</t>
  </si>
  <si>
    <t>Ihr Energieschub-KERNenergie</t>
  </si>
  <si>
    <t>Feines Fingerfood KALT</t>
  </si>
  <si>
    <t>Feines Fingerfood WARM</t>
  </si>
  <si>
    <t>Fingerfood KALT - VEGAN</t>
  </si>
  <si>
    <t>Fingerfood WARM - VEGETARISCH</t>
  </si>
  <si>
    <t>Business Lunch</t>
  </si>
  <si>
    <t>Obst</t>
  </si>
  <si>
    <t>Süsses</t>
  </si>
  <si>
    <t>Netto</t>
  </si>
  <si>
    <t>Gesamt Netto</t>
  </si>
  <si>
    <t>"Echt Steirisch" KALT</t>
  </si>
  <si>
    <t>JobTask:</t>
  </si>
  <si>
    <t>MWSt</t>
  </si>
  <si>
    <t xml:space="preserve">Pauschale Zustellung </t>
  </si>
  <si>
    <t>Pauschale Refreshing</t>
  </si>
  <si>
    <t>Kostenstelle:</t>
  </si>
  <si>
    <t>Firmenname:</t>
  </si>
  <si>
    <t xml:space="preserve"> Fingerfood WARM - VEGAN</t>
  </si>
  <si>
    <t>Artikel/Bezeichnung</t>
  </si>
  <si>
    <t>Desserts im Glas</t>
  </si>
  <si>
    <t>Uhrzeit der Lieferung:</t>
  </si>
  <si>
    <t>Zustellung erwünscht?</t>
  </si>
  <si>
    <t>Refreshing erwünscht?</t>
  </si>
  <si>
    <t>Bestelldatum:</t>
  </si>
  <si>
    <t>Produkt-Kategorie</t>
  </si>
  <si>
    <t>Textfeld:</t>
  </si>
  <si>
    <t xml:space="preserve">ISS Belegnummer: </t>
  </si>
  <si>
    <t xml:space="preserve"> </t>
  </si>
  <si>
    <t>ISS Konsum</t>
  </si>
  <si>
    <t>ISS Aufbau</t>
  </si>
  <si>
    <t>Service Center</t>
  </si>
  <si>
    <t>Datum:</t>
  </si>
  <si>
    <t>Zeit:</t>
  </si>
  <si>
    <t>Sign:</t>
  </si>
  <si>
    <t>Buchungskries/Projekt/Netzplan/Notiz:</t>
  </si>
  <si>
    <t xml:space="preserve">Ansprechpartner und Telefon vor Ort: </t>
  </si>
  <si>
    <t xml:space="preserve">Zeit:     </t>
  </si>
  <si>
    <t>Zusatzinformation für das Bewirtungsteam</t>
  </si>
  <si>
    <t>Vielen Dank für Ihre Bestellung!</t>
  </si>
  <si>
    <t>Apfelstrudel</t>
  </si>
  <si>
    <t>1.) BESTELLKOPF vollständig ausfüllen - vor allem rot umrandete Information ist für die Bewirtung wichtig! Die Personenanzahl ist für die Bestellung von Fingerfood besonders wichtig!</t>
  </si>
  <si>
    <t>2.) Bei länger dauernden Veranstaltungen besteht die Möglichkeit Getränke nachzufüllen - bitte buchen Sie ein Refreshing mit der genauen Zeitangabe für unser Zustellteam. Ein Refreshing ist mit zusätzlichen Kosten von € 12,00 verbunden.</t>
  </si>
  <si>
    <t>3.) PRODUKT-KATEGORIE  gemäß Catering Mappe bzw. Preiskategorien wählen!</t>
  </si>
  <si>
    <t>4.) Gewünschte ARTIKEL aus unserer Catering Mappe bzw. Preiskategorien auswählen!</t>
  </si>
  <si>
    <t>5.) MENGENANGABEN in Übereinstimmung mit den Besucherzahlen wählen - Getränke werden nach Konsumation verrechnet. Gerne beraten wir Sie bezüglich Ihrer Mengenanzahl genauer.</t>
  </si>
  <si>
    <t>6.) Das TEXTFELD steht Ihnen für ZUSÄTZLICHE INFORMATION zur Verfügung - z.B.: bestimmte Anweisungen für unser Team oder für Produkte die nicht im Standard Menü enthalten sind.</t>
  </si>
  <si>
    <t>Buchungskreis/Projekt/Netzplan/Notiz:</t>
  </si>
  <si>
    <t>Steuer</t>
  </si>
  <si>
    <t>Gesamt-Netto-Summe €:</t>
  </si>
  <si>
    <t>Fruchtsalat im Glas</t>
  </si>
  <si>
    <t>Nespresso Kaffee mit Milch und Zucker</t>
  </si>
  <si>
    <t>Fingerfood Süß</t>
  </si>
  <si>
    <t>Topfenstrudel</t>
  </si>
  <si>
    <t>Topfenkuchen</t>
  </si>
  <si>
    <t>Apfelkuchen</t>
  </si>
  <si>
    <t>Schoko-Kokoskuchen</t>
  </si>
  <si>
    <t>Petit Fours</t>
  </si>
  <si>
    <t>Himbeer-Vanillemousse mit Mohn im Glas</t>
  </si>
  <si>
    <t>Marillen Sauerrahmmousse im Glas</t>
  </si>
  <si>
    <t>Schwarzwälder Kirschmousse im Glas</t>
  </si>
  <si>
    <t>Tiramisu im Glas</t>
  </si>
  <si>
    <t>Römerquelle Mineralwasser prickelnd 0,33l  stk</t>
  </si>
  <si>
    <t>Römerquelle Mineralwasser prickelnd 0,75 l stk</t>
  </si>
  <si>
    <t>Römerquelle Mineralwasser still 0,33l stk</t>
  </si>
  <si>
    <t>Römerquelle Mineralwasser still 0,75l lt</t>
  </si>
  <si>
    <t>Römerquelle prickelnd 12 Flaschen 0,75lit Kiste</t>
  </si>
  <si>
    <t>Römerquelle still 12 Flaschen 0,75lit Kiste</t>
  </si>
  <si>
    <t>Tee Portion mit Zucker</t>
  </si>
  <si>
    <t>Aufstrichbrot Eiaufstrich</t>
  </si>
  <si>
    <t>Aufstrichbrot Hummus</t>
  </si>
  <si>
    <t>Aufstrichbrot Kürbiskern</t>
  </si>
  <si>
    <t>Aufstrichbrot Liptauer</t>
  </si>
  <si>
    <t>Aufstrichbrot Thunfisch</t>
  </si>
  <si>
    <t>Jourgebäck Beinschinken</t>
  </si>
  <si>
    <t>Jourgebäck Eiaufstrich</t>
  </si>
  <si>
    <t>Jourgebäck Faschierte Laibchen</t>
  </si>
  <si>
    <t>Jourgebäck Gemüselaibchen</t>
  </si>
  <si>
    <t>Jourgebäck Hühnerschnitzel</t>
  </si>
  <si>
    <t>Jourgebäck Hummus</t>
  </si>
  <si>
    <t>Jourgebäck Käse</t>
  </si>
  <si>
    <t>Jourgebäck Kürbiskern</t>
  </si>
  <si>
    <t>Jourgebäck Lachs</t>
  </si>
  <si>
    <t>Jourgebäck Liptauer</t>
  </si>
  <si>
    <t>Jourgebäck Mozzarella Tomate</t>
  </si>
  <si>
    <t>Jourgebäck Prosciutto</t>
  </si>
  <si>
    <t xml:space="preserve">Jourgebäck Putenschinken </t>
  </si>
  <si>
    <t>Jourgebäck Rohkost</t>
  </si>
  <si>
    <t>Jourgebäck Salami</t>
  </si>
  <si>
    <t>Jourgebäck Selchschopf</t>
  </si>
  <si>
    <t>Jourgebäck Thunfisch</t>
  </si>
  <si>
    <t xml:space="preserve">Sandwich Brötchen Beinschinken </t>
  </si>
  <si>
    <t xml:space="preserve">Sandwich Brötchen Eiaufstrich </t>
  </si>
  <si>
    <t xml:space="preserve">Sandwich Brötchen Hummus </t>
  </si>
  <si>
    <t xml:space="preserve">Sandwich Brötchen Käse </t>
  </si>
  <si>
    <t xml:space="preserve">Sandwich Brötchen Kürbiskern </t>
  </si>
  <si>
    <t>Sandwich Brötchen Lachs</t>
  </si>
  <si>
    <t>Sandwich Brötchen Liptauer</t>
  </si>
  <si>
    <t>Sandwich Brötchen Mozzarella Tomate</t>
  </si>
  <si>
    <t>Sandwich Brötchen Prosciutto</t>
  </si>
  <si>
    <t>Sandwich Brötchen Putenschinken</t>
  </si>
  <si>
    <t>Sandwich Brötchen Rohkost</t>
  </si>
  <si>
    <t>Sandwich Brötchen Salami</t>
  </si>
  <si>
    <t>Sandwich Brötchen Selchschopf</t>
  </si>
  <si>
    <t>Sandwich Brötchen Thunfisch</t>
  </si>
  <si>
    <t>Tramezzini Hummus Falafel</t>
  </si>
  <si>
    <t>Tramezzini Lachs</t>
  </si>
  <si>
    <t>Tramezzini Putensalami</t>
  </si>
  <si>
    <t>Tramezzini Thunfisch</t>
  </si>
  <si>
    <t>Salatbuffet groß-5 verschiedene Salate-2 Blattsalate-2 Dress</t>
  </si>
  <si>
    <t>Griechischer Bauernsalat im Glas</t>
  </si>
  <si>
    <t>Hühner-Curry Salat im Glas</t>
  </si>
  <si>
    <t>Lachs Tartar im Glas/Schälchen</t>
  </si>
  <si>
    <t>Melonen-Feta Salat im Glas</t>
  </si>
  <si>
    <t>Prosciutto Melone im Glas/Schälchen</t>
  </si>
  <si>
    <t>Schweizer Wurstsalat im Glas</t>
  </si>
  <si>
    <t>Tomate Mozzarella im Glas/Schälchen</t>
  </si>
  <si>
    <t>Brotauswahl klein  2 verschiedene Jourgebäck 1 Portion</t>
  </si>
  <si>
    <t>Gemüsestrudel mit Dip</t>
  </si>
  <si>
    <t>Hühnerschnitzel mit Kartoffelsalat</t>
  </si>
  <si>
    <t>Schweinschnitzel mit Kartoffelsalat</t>
  </si>
  <si>
    <t>Spinatstrudel mit Dip</t>
  </si>
  <si>
    <t>Jourplunder-Topfengolatsche-Apfeltasche-Joghurt-Himbeertasch</t>
  </si>
  <si>
    <t>Stk Obst</t>
  </si>
  <si>
    <t>Gemischtes Obst im Ganzen Saisonal 4 Pers</t>
  </si>
  <si>
    <t>Wiener Naschereien-Punsch Krapferl-Esterhazy Schnitte-Sacher</t>
  </si>
  <si>
    <t>Kekse Teller 220g</t>
  </si>
  <si>
    <t>Gemüselasagne mit Tomatensauce eine Portion</t>
  </si>
  <si>
    <t>Grillgemüse mit Falafel und Pesto eine Portion</t>
  </si>
  <si>
    <t>Hühner-Kokos-Curry mit Basmatireis eine Portion</t>
  </si>
  <si>
    <t>Rind Stroganoff mit Rahmpolenta eine Portion</t>
  </si>
  <si>
    <t>Schweinsfilet in Pfeffersauce mit gegrillter Paprika Portion</t>
  </si>
  <si>
    <t>Tortelloni Ricotta Spinat in Oberssauce mit Parmesan Portion</t>
  </si>
  <si>
    <t>Zander mit Selleriepüree und Broccoli eine Portion</t>
  </si>
  <si>
    <t>NEIN</t>
  </si>
  <si>
    <t>Gutschein 10 EUR</t>
  </si>
  <si>
    <t>Gutschein 5 EUR</t>
  </si>
  <si>
    <t>Gutschein 15 EUR</t>
  </si>
  <si>
    <t>Gutschein 20 EUR</t>
  </si>
  <si>
    <t>Gutschein 50 EUR</t>
  </si>
  <si>
    <t>Gutschein 25 EUR</t>
  </si>
  <si>
    <t>Besteck</t>
  </si>
  <si>
    <t>Catering Vitello Tonnato*</t>
  </si>
  <si>
    <t xml:space="preserve">Hauptgerichte </t>
  </si>
  <si>
    <t xml:space="preserve">Dessert </t>
  </si>
  <si>
    <t>Salat &amp; Gebäck</t>
  </si>
  <si>
    <t>Brotauswahl groß-mit 100g Aufstrich und Butter 2 Jourgebäck, 2 Scheiben Schwarzbrot</t>
  </si>
  <si>
    <t>Salatbuffet klein-2 verschiedene Salate-2 Blattsalate-2 Dres</t>
  </si>
  <si>
    <t xml:space="preserve">Fingerfood kalt </t>
  </si>
  <si>
    <t>Bagel Beinschinken</t>
  </si>
  <si>
    <t>Bagel Grillgemüse</t>
  </si>
  <si>
    <t>Bagel Räucherlachs</t>
  </si>
  <si>
    <t>Fingerfood Pikant</t>
  </si>
  <si>
    <t>Gemischtes Obst im Ganzen Saisonal 1 Pers</t>
  </si>
  <si>
    <t>Alkoholfreie Getränke</t>
  </si>
  <si>
    <t>Almdudler Flasche stk. 0,33l</t>
  </si>
  <si>
    <t>Coca Cola Flasche stk. 0,33l</t>
  </si>
  <si>
    <t>Coca Cola zero Flasche 0,33l stk</t>
  </si>
  <si>
    <t>Cola light Flasche stk. 0,33l</t>
  </si>
  <si>
    <t>Happy Day Saft Apfel 1l stk</t>
  </si>
  <si>
    <t>Happy Day Saft Orange 1l stk</t>
  </si>
  <si>
    <t>Rauch Eistee Pfirsich Flasche stk. 0,33l</t>
  </si>
  <si>
    <t>Rauch Eistee Zitrone Flasche stk. 0,33l</t>
  </si>
  <si>
    <t>Rauch Nektar Marille Flasche stk. 0,2l</t>
  </si>
  <si>
    <t>Rauch Saft Apfel Flasche stk. 0,2l</t>
  </si>
  <si>
    <t>Rauch Saft Orangen MW stk. 0,2l</t>
  </si>
  <si>
    <t>Rauch Saft Schwarze Johannisbeere Flasche stk. 0,2l</t>
  </si>
  <si>
    <t>Lieferung nur direkt an Teeküche</t>
  </si>
  <si>
    <t>Römerquelle prickelnd 24 Flaschen 0,33lit Kiste</t>
  </si>
  <si>
    <t>Römerquelle still 24 Flaschen 0,33lit Kiste</t>
  </si>
  <si>
    <t>Almdudler 24 Stk Kiste 0,33l</t>
  </si>
  <si>
    <t>Coca Cola 24 Stk Kiste 0,33l</t>
  </si>
  <si>
    <t>Coca Cola light 24 Stk Kiste 0,33l</t>
  </si>
  <si>
    <t>Schaumwein</t>
  </si>
  <si>
    <t>Sekt trocken Ritter 0,75l lt</t>
  </si>
  <si>
    <t>Prosecco Col Sandago Prosecco Case Bianche 0,75l lt</t>
  </si>
  <si>
    <t>Kaffee &amp; Tee</t>
  </si>
  <si>
    <t>Filterkaffee mit Milch und Zucker      8 Pesonen</t>
  </si>
  <si>
    <t xml:space="preserve">Kekse </t>
  </si>
  <si>
    <t>Catering Bahlsen Coffee Collection 454gr</t>
  </si>
  <si>
    <t xml:space="preserve">Equipment </t>
  </si>
  <si>
    <t>Bohnen  Kaffeemaschine Leihgebühr</t>
  </si>
  <si>
    <t>Teller</t>
  </si>
  <si>
    <t>Gläser</t>
  </si>
  <si>
    <t>Hussen</t>
  </si>
  <si>
    <t>Nespresso Leihgebühr</t>
  </si>
  <si>
    <t>Stehtische</t>
  </si>
  <si>
    <t>Tischwäsche</t>
  </si>
  <si>
    <t>Tischwäsche Einweg</t>
  </si>
  <si>
    <t>Fachkraft</t>
  </si>
  <si>
    <t>Catering Koch</t>
  </si>
  <si>
    <t>Catering Catering/Serviceleitung</t>
  </si>
  <si>
    <t>Catering Refreshing</t>
  </si>
  <si>
    <t>Catering Servicekraft</t>
  </si>
  <si>
    <t>Catering Zustellung groß</t>
  </si>
  <si>
    <t>Catering Zustellung klein</t>
  </si>
  <si>
    <t>Gutschein</t>
  </si>
  <si>
    <t>Produkte</t>
  </si>
  <si>
    <t>Vorspeisen Happen</t>
  </si>
  <si>
    <t>MWSt2</t>
  </si>
  <si>
    <t>NEIN, wir holen selbst ab!</t>
  </si>
  <si>
    <t>Veganer Thunfischauflauf</t>
  </si>
  <si>
    <t>Jourgebäck Schweinsschnitzel</t>
  </si>
  <si>
    <t>Echt Steirisch WARM</t>
  </si>
  <si>
    <t>Backhendl ganz mit Haut</t>
  </si>
  <si>
    <t>Backhendl ganz ohne Haut</t>
  </si>
  <si>
    <t>Grillhuhn</t>
  </si>
  <si>
    <t>Gemischter Salat</t>
  </si>
  <si>
    <t>Grüner Salat</t>
  </si>
  <si>
    <t>Kartoffelsalat</t>
  </si>
  <si>
    <t>Erbsenreis</t>
  </si>
  <si>
    <t>Pommes Frittes</t>
  </si>
  <si>
    <t>Kartoffelkroketten</t>
  </si>
  <si>
    <t>Geb. Hühnerschnitzel</t>
  </si>
  <si>
    <t>Geb. Schweinsschnitzel</t>
  </si>
  <si>
    <t>Geb. Putenschnitzel</t>
  </si>
  <si>
    <t>Fiaker Gulasch (Spiegelei, Würstl, Essiggurkerl, Gebäck)</t>
  </si>
  <si>
    <t>Beilage</t>
  </si>
  <si>
    <t>Butterreis</t>
  </si>
  <si>
    <t>Rauch Saft Birne MW stk. 0,2l</t>
  </si>
  <si>
    <t>Rauch Saft ACE MW stk. 0,2l</t>
  </si>
  <si>
    <t>Rauch Saft Erdbeer MW stk. 0,2l</t>
  </si>
  <si>
    <t>Firmenname, Anschrift, UID Nr. bitte im Textfeld unten angeben</t>
  </si>
  <si>
    <t xml:space="preserve"> tnj.magna@at.issworld.com / 0664 80574 8230 Account Manager Hr. Christian Kampusch</t>
  </si>
  <si>
    <t>Alkoholische Getränke</t>
  </si>
  <si>
    <t>Bier Thalheimer Märzen EW 0,33 stk</t>
  </si>
  <si>
    <t>Bier Thalheimer Pils EW 0,33l stk</t>
  </si>
  <si>
    <t>Bier Puntigamer 0,33l stk</t>
  </si>
  <si>
    <t>Wein</t>
  </si>
  <si>
    <t>Weißwein 0,75lt</t>
  </si>
  <si>
    <t>Rotwein 0,75lt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</si>
</sst>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"/>
    <numFmt numFmtId="165" formatCode="#,##0.00\ &quot;€&quot;"/>
    <numFmt numFmtId="166" formatCode="#,##0.00\ [$€-1]"/>
    <numFmt numFmtId="167" formatCode="_-* #,##0.00\ [$€-407]_-;\-* #,##0.00\ [$€-407]_-;_-* &quot;-&quot;??\ [$€-407]_-;_-@_-"/>
    <numFmt numFmtId="168" formatCode="hh:mm&quot; Uhr&quot;;@"/>
    <numFmt numFmtId="169" formatCode="hh:mm;@"/>
    <numFmt numFmtId="170" formatCode="#,##0\ &quot;%&quot;"/>
    <numFmt numFmtId="171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theme="1" tint="0.499984740745262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8"/>
      <name val="Calibri"/>
      <family val="2"/>
      <scheme val="minor"/>
    </font>
    <font>
      <sz val="8"/>
      <name val="Arial"/>
      <family val="2"/>
    </font>
    <font>
      <b/>
      <i/>
      <sz val="11"/>
      <color theme="0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Broadway"/>
      <family val="5"/>
    </font>
    <font>
      <b/>
      <sz val="12"/>
      <color rgb="FFFF0000"/>
      <name val="Calibri"/>
      <family val="2"/>
    </font>
    <font>
      <b/>
      <sz val="12"/>
      <color theme="0" tint="-0.249977111117893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sz val="12"/>
      <name val="Calibri"/>
      <family val="2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6"/>
      <color rgb="FF000000"/>
      <name val="Browallia Ne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BA3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54" fillId="0" borderId="0"/>
  </cellStyleXfs>
  <cellXfs count="386">
    <xf numFmtId="0" fontId="0" fillId="0" borderId="0" xfId="0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1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4" fillId="0" borderId="8" xfId="2" applyFont="1" applyBorder="1" applyAlignment="1">
      <alignment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6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2" fontId="10" fillId="0" borderId="0" xfId="0" applyNumberFormat="1" applyFont="1" applyAlignment="1">
      <alignment wrapText="1"/>
    </xf>
    <xf numFmtId="0" fontId="18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right" vertical="center"/>
    </xf>
    <xf numFmtId="0" fontId="10" fillId="0" borderId="3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horizontal="center" vertical="center"/>
      <protection locked="0"/>
    </xf>
    <xf numFmtId="1" fontId="10" fillId="0" borderId="22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10" fillId="0" borderId="0" xfId="1" applyFont="1" applyBorder="1" applyAlignment="1" applyProtection="1">
      <alignment vertical="center"/>
    </xf>
    <xf numFmtId="14" fontId="9" fillId="2" borderId="59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 vertical="center"/>
    </xf>
    <xf numFmtId="14" fontId="24" fillId="2" borderId="59" xfId="0" applyNumberFormat="1" applyFont="1" applyFill="1" applyBorder="1" applyAlignment="1" applyProtection="1">
      <alignment horizontal="center" vertical="center"/>
      <protection locked="0"/>
    </xf>
    <xf numFmtId="1" fontId="10" fillId="0" borderId="30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20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20" fontId="20" fillId="0" borderId="19" xfId="0" applyNumberFormat="1" applyFont="1" applyBorder="1" applyAlignment="1" applyProtection="1">
      <alignment vertical="center"/>
      <protection locked="0"/>
    </xf>
    <xf numFmtId="0" fontId="20" fillId="0" borderId="3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horizontal="left" vertical="center"/>
    </xf>
    <xf numFmtId="0" fontId="30" fillId="0" borderId="0" xfId="1" applyFont="1" applyBorder="1" applyAlignment="1" applyProtection="1">
      <alignment vertical="center"/>
    </xf>
    <xf numFmtId="20" fontId="20" fillId="0" borderId="31" xfId="0" applyNumberFormat="1" applyFont="1" applyBorder="1" applyAlignment="1">
      <alignment vertical="center"/>
    </xf>
    <xf numFmtId="20" fontId="20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20" fontId="20" fillId="0" borderId="0" xfId="0" applyNumberFormat="1" applyFont="1" applyAlignment="1" applyProtection="1">
      <alignment horizontal="left" vertical="center"/>
      <protection locked="0"/>
    </xf>
    <xf numFmtId="0" fontId="7" fillId="0" borderId="27" xfId="0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5" fontId="32" fillId="0" borderId="26" xfId="0" applyNumberFormat="1" applyFont="1" applyBorder="1" applyAlignment="1">
      <alignment horizontal="center" vertical="center"/>
    </xf>
    <xf numFmtId="165" fontId="32" fillId="0" borderId="9" xfId="0" applyNumberFormat="1" applyFont="1" applyBorder="1" applyAlignment="1">
      <alignment horizontal="center" vertical="center"/>
    </xf>
    <xf numFmtId="165" fontId="32" fillId="0" borderId="39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5" fontId="32" fillId="0" borderId="17" xfId="0" applyNumberFormat="1" applyFont="1" applyBorder="1" applyAlignment="1">
      <alignment horizontal="center" vertical="center"/>
    </xf>
    <xf numFmtId="165" fontId="32" fillId="0" borderId="74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164" fontId="26" fillId="0" borderId="56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vertical="center"/>
    </xf>
    <xf numFmtId="164" fontId="26" fillId="0" borderId="4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5" fontId="32" fillId="0" borderId="1" xfId="0" applyNumberFormat="1" applyFont="1" applyBorder="1" applyAlignment="1">
      <alignment vertical="center"/>
    </xf>
    <xf numFmtId="165" fontId="35" fillId="0" borderId="41" xfId="0" applyNumberFormat="1" applyFont="1" applyBorder="1" applyAlignment="1">
      <alignment vertical="center"/>
    </xf>
    <xf numFmtId="0" fontId="26" fillId="2" borderId="30" xfId="0" applyFont="1" applyFill="1" applyBorder="1" applyAlignment="1">
      <alignment vertical="top"/>
    </xf>
    <xf numFmtId="0" fontId="26" fillId="2" borderId="0" xfId="0" applyFont="1" applyFill="1" applyAlignment="1">
      <alignment vertical="top"/>
    </xf>
    <xf numFmtId="0" fontId="26" fillId="2" borderId="31" xfId="0" applyFont="1" applyFill="1" applyBorder="1" applyAlignment="1">
      <alignment vertical="top"/>
    </xf>
    <xf numFmtId="0" fontId="26" fillId="2" borderId="0" xfId="0" applyFont="1" applyFill="1" applyAlignment="1">
      <alignment horizontal="left" vertical="top"/>
    </xf>
    <xf numFmtId="0" fontId="26" fillId="2" borderId="31" xfId="0" applyFont="1" applyFill="1" applyBorder="1" applyAlignment="1">
      <alignment horizontal="left" vertical="top"/>
    </xf>
    <xf numFmtId="49" fontId="26" fillId="0" borderId="15" xfId="0" applyNumberFormat="1" applyFont="1" applyBorder="1" applyAlignment="1" applyProtection="1">
      <alignment vertical="center" wrapText="1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14" fontId="20" fillId="0" borderId="68" xfId="0" applyNumberFormat="1" applyFont="1" applyBorder="1" applyAlignment="1" applyProtection="1">
      <alignment horizontal="left" vertical="center"/>
      <protection locked="0"/>
    </xf>
    <xf numFmtId="20" fontId="7" fillId="0" borderId="13" xfId="0" applyNumberFormat="1" applyFont="1" applyBorder="1" applyAlignment="1" applyProtection="1">
      <alignment horizontal="left" vertical="center" wrapText="1"/>
      <protection locked="0"/>
    </xf>
    <xf numFmtId="20" fontId="20" fillId="0" borderId="13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 applyProtection="1">
      <alignment vertical="center" wrapText="1"/>
      <protection locked="0"/>
    </xf>
    <xf numFmtId="0" fontId="7" fillId="0" borderId="73" xfId="0" applyFont="1" applyBorder="1" applyAlignment="1" applyProtection="1">
      <alignment vertical="center" wrapText="1"/>
      <protection locked="0"/>
    </xf>
    <xf numFmtId="0" fontId="26" fillId="0" borderId="73" xfId="0" applyFont="1" applyBorder="1" applyAlignment="1" applyProtection="1">
      <alignment vertical="center" wrapText="1"/>
      <protection locked="0"/>
    </xf>
    <xf numFmtId="0" fontId="7" fillId="0" borderId="43" xfId="0" applyFont="1" applyBorder="1" applyAlignment="1" applyProtection="1">
      <alignment vertical="center" wrapText="1"/>
      <protection locked="0"/>
    </xf>
    <xf numFmtId="0" fontId="26" fillId="0" borderId="43" xfId="0" applyFont="1" applyBorder="1" applyAlignment="1" applyProtection="1">
      <alignment vertical="center" wrapText="1"/>
      <protection locked="0"/>
    </xf>
    <xf numFmtId="164" fontId="26" fillId="0" borderId="12" xfId="0" applyNumberFormat="1" applyFont="1" applyBorder="1" applyAlignment="1" applyProtection="1">
      <alignment horizontal="center" vertical="center"/>
      <protection locked="0"/>
    </xf>
    <xf numFmtId="164" fontId="2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6" fillId="0" borderId="22" xfId="3" applyFont="1" applyBorder="1" applyAlignment="1" applyProtection="1">
      <alignment horizontal="left" vertical="top"/>
      <protection locked="0"/>
    </xf>
    <xf numFmtId="168" fontId="28" fillId="0" borderId="13" xfId="0" applyNumberFormat="1" applyFont="1" applyBorder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0" fontId="30" fillId="0" borderId="0" xfId="1" applyFont="1" applyFill="1" applyBorder="1" applyAlignment="1" applyProtection="1">
      <alignment vertical="center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168" fontId="20" fillId="0" borderId="33" xfId="0" applyNumberFormat="1" applyFont="1" applyBorder="1" applyAlignment="1" applyProtection="1">
      <alignment horizontal="left" vertical="center"/>
      <protection locked="0"/>
    </xf>
    <xf numFmtId="0" fontId="38" fillId="0" borderId="7" xfId="0" applyFont="1" applyBorder="1" applyAlignment="1" applyProtection="1">
      <alignment vertical="center" wrapText="1"/>
      <protection locked="0"/>
    </xf>
    <xf numFmtId="0" fontId="39" fillId="0" borderId="7" xfId="0" applyFont="1" applyBorder="1" applyAlignment="1" applyProtection="1">
      <alignment vertical="center" wrapText="1"/>
      <protection locked="0"/>
    </xf>
    <xf numFmtId="164" fontId="39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8" fillId="0" borderId="0" xfId="1" applyFont="1" applyBorder="1" applyAlignment="1" applyProtection="1">
      <alignment vertical="center"/>
    </xf>
    <xf numFmtId="49" fontId="49" fillId="0" borderId="27" xfId="0" applyNumberFormat="1" applyFont="1" applyBorder="1" applyAlignment="1" applyProtection="1">
      <alignment horizontal="center" vertical="center"/>
      <protection locked="0"/>
    </xf>
    <xf numFmtId="0" fontId="53" fillId="0" borderId="0" xfId="0" applyFont="1"/>
    <xf numFmtId="14" fontId="9" fillId="2" borderId="0" xfId="0" applyNumberFormat="1" applyFont="1" applyFill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right" vertical="center"/>
    </xf>
    <xf numFmtId="0" fontId="50" fillId="0" borderId="3" xfId="0" applyFont="1" applyBorder="1" applyAlignment="1">
      <alignment horizontal="center" vertical="center"/>
    </xf>
    <xf numFmtId="164" fontId="26" fillId="0" borderId="56" xfId="0" applyNumberFormat="1" applyFont="1" applyBorder="1" applyAlignment="1">
      <alignment horizontal="center" vertical="center"/>
    </xf>
    <xf numFmtId="9" fontId="50" fillId="0" borderId="26" xfId="9" applyFont="1" applyBorder="1" applyAlignment="1" applyProtection="1">
      <alignment horizontal="center" vertical="center"/>
    </xf>
    <xf numFmtId="164" fontId="26" fillId="0" borderId="46" xfId="0" applyNumberFormat="1" applyFont="1" applyBorder="1" applyAlignment="1">
      <alignment horizontal="center" vertical="center"/>
    </xf>
    <xf numFmtId="170" fontId="50" fillId="0" borderId="26" xfId="0" applyNumberFormat="1" applyFont="1" applyBorder="1" applyAlignment="1">
      <alignment horizontal="center" vertical="center"/>
    </xf>
    <xf numFmtId="0" fontId="7" fillId="0" borderId="84" xfId="0" applyFont="1" applyBorder="1" applyAlignment="1">
      <alignment vertical="center"/>
    </xf>
    <xf numFmtId="170" fontId="26" fillId="0" borderId="84" xfId="0" applyNumberFormat="1" applyFont="1" applyBorder="1" applyAlignment="1">
      <alignment horizontal="center" vertical="center"/>
    </xf>
    <xf numFmtId="170" fontId="45" fillId="0" borderId="84" xfId="0" applyNumberFormat="1" applyFont="1" applyBorder="1" applyAlignment="1">
      <alignment horizontal="center" vertical="center"/>
    </xf>
    <xf numFmtId="0" fontId="7" fillId="0" borderId="85" xfId="0" applyFont="1" applyBorder="1" applyAlignment="1">
      <alignment vertical="center"/>
    </xf>
    <xf numFmtId="170" fontId="26" fillId="0" borderId="85" xfId="0" applyNumberFormat="1" applyFont="1" applyBorder="1" applyAlignment="1">
      <alignment horizontal="center" vertical="center"/>
    </xf>
    <xf numFmtId="170" fontId="45" fillId="0" borderId="85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vertical="center"/>
    </xf>
    <xf numFmtId="170" fontId="26" fillId="0" borderId="87" xfId="8" applyNumberFormat="1" applyFont="1" applyFill="1" applyBorder="1" applyAlignment="1" applyProtection="1">
      <alignment horizontal="center" vertical="center"/>
    </xf>
    <xf numFmtId="170" fontId="45" fillId="0" borderId="87" xfId="8" applyNumberFormat="1" applyFont="1" applyFill="1" applyBorder="1" applyAlignment="1" applyProtection="1">
      <alignment horizontal="center" vertical="center"/>
    </xf>
    <xf numFmtId="14" fontId="7" fillId="0" borderId="3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47" fillId="0" borderId="4" xfId="0" applyFont="1" applyBorder="1" applyAlignment="1">
      <alignment horizontal="right" vertical="center"/>
    </xf>
    <xf numFmtId="49" fontId="46" fillId="4" borderId="15" xfId="0" applyNumberFormat="1" applyFont="1" applyFill="1" applyBorder="1" applyAlignment="1" applyProtection="1">
      <alignment horizontal="left" vertical="center"/>
      <protection locked="0"/>
    </xf>
    <xf numFmtId="49" fontId="26" fillId="4" borderId="15" xfId="0" applyNumberFormat="1" applyFont="1" applyFill="1" applyBorder="1" applyAlignment="1" applyProtection="1">
      <alignment vertical="center" wrapText="1"/>
      <protection locked="0"/>
    </xf>
    <xf numFmtId="49" fontId="7" fillId="4" borderId="50" xfId="0" applyNumberFormat="1" applyFont="1" applyFill="1" applyBorder="1" applyAlignment="1" applyProtection="1">
      <alignment horizontal="center" vertical="center"/>
      <protection locked="0"/>
    </xf>
    <xf numFmtId="49" fontId="20" fillId="4" borderId="22" xfId="0" applyNumberFormat="1" applyFont="1" applyFill="1" applyBorder="1" applyAlignment="1" applyProtection="1">
      <alignment vertical="center"/>
      <protection locked="0"/>
    </xf>
    <xf numFmtId="49" fontId="46" fillId="4" borderId="22" xfId="0" applyNumberFormat="1" applyFont="1" applyFill="1" applyBorder="1" applyAlignment="1" applyProtection="1">
      <alignment vertical="center"/>
      <protection locked="0"/>
    </xf>
    <xf numFmtId="49" fontId="26" fillId="4" borderId="22" xfId="0" applyNumberFormat="1" applyFont="1" applyFill="1" applyBorder="1" applyAlignment="1" applyProtection="1">
      <alignment vertical="center" wrapText="1"/>
      <protection locked="0"/>
    </xf>
    <xf numFmtId="49" fontId="7" fillId="4" borderId="23" xfId="0" applyNumberFormat="1" applyFont="1" applyFill="1" applyBorder="1" applyAlignment="1" applyProtection="1">
      <alignment horizontal="center" vertical="center"/>
      <protection locked="0"/>
    </xf>
    <xf numFmtId="168" fontId="28" fillId="4" borderId="13" xfId="0" applyNumberFormat="1" applyFont="1" applyFill="1" applyBorder="1" applyAlignment="1" applyProtection="1">
      <alignment horizontal="left" vertical="center"/>
      <protection locked="0"/>
    </xf>
    <xf numFmtId="20" fontId="20" fillId="4" borderId="13" xfId="0" applyNumberFormat="1" applyFont="1" applyFill="1" applyBorder="1" applyAlignment="1" applyProtection="1">
      <alignment horizontal="left" vertical="center"/>
      <protection locked="0"/>
    </xf>
    <xf numFmtId="49" fontId="28" fillId="4" borderId="13" xfId="0" applyNumberFormat="1" applyFont="1" applyFill="1" applyBorder="1" applyAlignment="1" applyProtection="1">
      <alignment horizontal="center" vertical="center"/>
      <protection locked="0"/>
    </xf>
    <xf numFmtId="169" fontId="28" fillId="4" borderId="33" xfId="0" applyNumberFormat="1" applyFont="1" applyFill="1" applyBorder="1" applyAlignment="1" applyProtection="1">
      <alignment horizontal="left" vertical="center"/>
      <protection locked="0"/>
    </xf>
    <xf numFmtId="0" fontId="26" fillId="4" borderId="7" xfId="0" applyFont="1" applyFill="1" applyBorder="1" applyAlignment="1" applyProtection="1">
      <alignment vertical="center" wrapText="1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43" fillId="4" borderId="2" xfId="0" applyFont="1" applyFill="1" applyBorder="1" applyAlignment="1" applyProtection="1">
      <alignment horizontal="left" vertical="center"/>
      <protection locked="0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52" fillId="4" borderId="1" xfId="0" applyNumberFormat="1" applyFont="1" applyFill="1" applyBorder="1" applyAlignment="1" applyProtection="1">
      <alignment horizontal="center" vertical="center"/>
      <protection locked="0"/>
    </xf>
    <xf numFmtId="0" fontId="26" fillId="4" borderId="31" xfId="0" applyFont="1" applyFill="1" applyBorder="1" applyAlignment="1">
      <alignment vertical="top"/>
    </xf>
    <xf numFmtId="0" fontId="26" fillId="4" borderId="0" xfId="0" applyFont="1" applyFill="1" applyAlignment="1">
      <alignment horizontal="left" vertical="top"/>
    </xf>
    <xf numFmtId="0" fontId="51" fillId="4" borderId="0" xfId="0" applyFont="1" applyFill="1" applyAlignment="1">
      <alignment horizontal="left" vertical="top"/>
    </xf>
    <xf numFmtId="0" fontId="26" fillId="4" borderId="31" xfId="0" applyFont="1" applyFill="1" applyBorder="1" applyAlignment="1">
      <alignment horizontal="left" vertical="top"/>
    </xf>
    <xf numFmtId="3" fontId="26" fillId="4" borderId="12" xfId="0" applyNumberFormat="1" applyFont="1" applyFill="1" applyBorder="1" applyAlignment="1" applyProtection="1">
      <alignment horizontal="center" vertical="center"/>
      <protection locked="0"/>
    </xf>
    <xf numFmtId="3" fontId="26" fillId="4" borderId="16" xfId="0" applyNumberFormat="1" applyFont="1" applyFill="1" applyBorder="1" applyAlignment="1" applyProtection="1">
      <alignment horizontal="center" vertical="center"/>
      <protection locked="0"/>
    </xf>
    <xf numFmtId="3" fontId="26" fillId="4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42" fillId="4" borderId="13" xfId="0" applyFont="1" applyFill="1" applyBorder="1" applyAlignment="1" applyProtection="1">
      <alignment wrapText="1"/>
      <protection locked="0"/>
    </xf>
    <xf numFmtId="0" fontId="46" fillId="0" borderId="0" xfId="0" applyFont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46" fillId="0" borderId="22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 applyProtection="1">
      <alignment horizontal="right" vertical="center"/>
      <protection locked="0"/>
    </xf>
    <xf numFmtId="165" fontId="32" fillId="4" borderId="1" xfId="0" applyNumberFormat="1" applyFont="1" applyFill="1" applyBorder="1" applyAlignment="1" applyProtection="1">
      <alignment vertical="center"/>
      <protection locked="0"/>
    </xf>
    <xf numFmtId="165" fontId="35" fillId="4" borderId="41" xfId="0" applyNumberFormat="1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right" wrapText="1"/>
    </xf>
    <xf numFmtId="2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2" applyAlignment="1">
      <alignment wrapText="1"/>
    </xf>
    <xf numFmtId="0" fontId="13" fillId="0" borderId="0" xfId="2" applyAlignment="1">
      <alignment horizontal="right" wrapText="1"/>
    </xf>
    <xf numFmtId="0" fontId="17" fillId="0" borderId="0" xfId="2" applyFont="1" applyAlignment="1">
      <alignment wrapText="1"/>
    </xf>
    <xf numFmtId="0" fontId="17" fillId="0" borderId="0" xfId="2" applyFont="1" applyAlignment="1">
      <alignment horizontal="right" wrapText="1"/>
    </xf>
    <xf numFmtId="0" fontId="17" fillId="0" borderId="0" xfId="11" applyFont="1"/>
    <xf numFmtId="44" fontId="15" fillId="0" borderId="0" xfId="10" applyFont="1" applyFill="1" applyBorder="1"/>
    <xf numFmtId="0" fontId="0" fillId="5" borderId="97" xfId="0" applyFill="1" applyBorder="1"/>
    <xf numFmtId="0" fontId="0" fillId="0" borderId="97" xfId="0" applyBorder="1"/>
    <xf numFmtId="9" fontId="9" fillId="0" borderId="0" xfId="9" applyFont="1" applyAlignment="1">
      <alignment wrapText="1"/>
    </xf>
    <xf numFmtId="9" fontId="17" fillId="0" borderId="0" xfId="9" applyFont="1" applyAlignment="1">
      <alignment wrapText="1"/>
    </xf>
    <xf numFmtId="9" fontId="10" fillId="0" borderId="0" xfId="9" applyFont="1"/>
    <xf numFmtId="9" fontId="50" fillId="0" borderId="98" xfId="9" applyFont="1" applyBorder="1" applyAlignment="1" applyProtection="1">
      <alignment horizontal="center" vertical="center"/>
    </xf>
    <xf numFmtId="170" fontId="50" fillId="0" borderId="46" xfId="0" applyNumberFormat="1" applyFont="1" applyBorder="1" applyAlignment="1">
      <alignment horizontal="center" vertical="center"/>
    </xf>
    <xf numFmtId="171" fontId="20" fillId="4" borderId="68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wrapText="1"/>
    </xf>
    <xf numFmtId="0" fontId="26" fillId="0" borderId="21" xfId="3" applyFont="1" applyBorder="1" applyAlignment="1" applyProtection="1">
      <alignment horizontal="left" vertical="top" wrapText="1"/>
      <protection locked="0"/>
    </xf>
    <xf numFmtId="0" fontId="26" fillId="0" borderId="22" xfId="3" applyFont="1" applyBorder="1" applyAlignment="1" applyProtection="1">
      <alignment horizontal="left" vertical="top"/>
      <protection locked="0"/>
    </xf>
    <xf numFmtId="0" fontId="26" fillId="0" borderId="23" xfId="3" applyFont="1" applyBorder="1" applyAlignment="1" applyProtection="1">
      <alignment horizontal="left" vertical="top"/>
      <protection locked="0"/>
    </xf>
    <xf numFmtId="0" fontId="26" fillId="0" borderId="22" xfId="3" applyFont="1" applyBorder="1" applyAlignment="1" applyProtection="1">
      <alignment horizontal="left" vertical="top" wrapText="1"/>
      <protection locked="0"/>
    </xf>
    <xf numFmtId="0" fontId="36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5" fontId="32" fillId="0" borderId="26" xfId="0" applyNumberFormat="1" applyFont="1" applyBorder="1" applyAlignment="1">
      <alignment horizontal="center" vertical="center"/>
    </xf>
    <xf numFmtId="165" fontId="32" fillId="0" borderId="9" xfId="0" applyNumberFormat="1" applyFont="1" applyBorder="1" applyAlignment="1">
      <alignment horizontal="center" vertical="center"/>
    </xf>
    <xf numFmtId="165" fontId="32" fillId="0" borderId="39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165" fontId="32" fillId="0" borderId="55" xfId="0" applyNumberFormat="1" applyFont="1" applyBorder="1" applyAlignment="1">
      <alignment horizontal="center" vertical="center"/>
    </xf>
    <xf numFmtId="165" fontId="32" fillId="0" borderId="54" xfId="0" applyNumberFormat="1" applyFont="1" applyBorder="1" applyAlignment="1">
      <alignment horizontal="center" vertical="center"/>
    </xf>
    <xf numFmtId="165" fontId="32" fillId="0" borderId="57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165" fontId="32" fillId="0" borderId="45" xfId="0" applyNumberFormat="1" applyFont="1" applyBorder="1" applyAlignment="1">
      <alignment horizontal="center" vertical="center"/>
    </xf>
    <xf numFmtId="165" fontId="32" fillId="0" borderId="44" xfId="0" applyNumberFormat="1" applyFont="1" applyBorder="1" applyAlignment="1">
      <alignment horizontal="center" vertical="center"/>
    </xf>
    <xf numFmtId="165" fontId="32" fillId="0" borderId="47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25" fillId="0" borderId="76" xfId="0" applyFont="1" applyBorder="1" applyAlignment="1" applyProtection="1">
      <alignment horizontal="center" vertical="center" wrapText="1"/>
      <protection locked="0"/>
    </xf>
    <xf numFmtId="0" fontId="25" fillId="0" borderId="78" xfId="0" applyFont="1" applyBorder="1" applyAlignment="1" applyProtection="1">
      <alignment horizontal="center" vertical="center" wrapText="1"/>
      <protection locked="0"/>
    </xf>
    <xf numFmtId="0" fontId="25" fillId="0" borderId="77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>
      <alignment horizontal="right" vertical="center" wrapText="1"/>
    </xf>
    <xf numFmtId="0" fontId="22" fillId="0" borderId="31" xfId="0" applyFont="1" applyBorder="1" applyAlignment="1">
      <alignment horizontal="right" vertical="center" wrapText="1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right" vertical="center"/>
    </xf>
    <xf numFmtId="0" fontId="26" fillId="0" borderId="77" xfId="0" applyFont="1" applyBorder="1" applyAlignment="1">
      <alignment horizontal="right" vertical="center"/>
    </xf>
    <xf numFmtId="14" fontId="26" fillId="0" borderId="4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67" fontId="7" fillId="0" borderId="4" xfId="0" applyNumberFormat="1" applyFont="1" applyBorder="1" applyAlignment="1">
      <alignment horizontal="center" vertical="center"/>
    </xf>
    <xf numFmtId="167" fontId="7" fillId="0" borderId="34" xfId="0" applyNumberFormat="1" applyFont="1" applyBorder="1" applyAlignment="1">
      <alignment horizontal="center" vertical="center"/>
    </xf>
    <xf numFmtId="0" fontId="26" fillId="0" borderId="75" xfId="0" applyFont="1" applyBorder="1" applyAlignment="1">
      <alignment horizontal="right" vertical="center"/>
    </xf>
    <xf numFmtId="0" fontId="26" fillId="0" borderId="41" xfId="0" applyFont="1" applyBorder="1" applyAlignment="1">
      <alignment horizontal="right" vertical="center"/>
    </xf>
    <xf numFmtId="164" fontId="34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165" fontId="33" fillId="0" borderId="26" xfId="0" applyNumberFormat="1" applyFont="1" applyBorder="1" applyAlignment="1">
      <alignment horizontal="center" vertical="center"/>
    </xf>
    <xf numFmtId="165" fontId="33" fillId="0" borderId="39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165" fontId="41" fillId="0" borderId="26" xfId="0" applyNumberFormat="1" applyFont="1" applyBorder="1" applyAlignment="1">
      <alignment horizontal="center" vertical="center"/>
    </xf>
    <xf numFmtId="165" fontId="41" fillId="0" borderId="9" xfId="0" applyNumberFormat="1" applyFont="1" applyBorder="1" applyAlignment="1">
      <alignment horizontal="center" vertical="center"/>
    </xf>
    <xf numFmtId="165" fontId="41" fillId="0" borderId="39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6" fontId="32" fillId="0" borderId="24" xfId="0" applyNumberFormat="1" applyFont="1" applyBorder="1" applyAlignment="1">
      <alignment horizontal="center" vertical="center"/>
    </xf>
    <xf numFmtId="166" fontId="32" fillId="0" borderId="25" xfId="0" applyNumberFormat="1" applyFont="1" applyBorder="1" applyAlignment="1">
      <alignment horizontal="center" vertical="center"/>
    </xf>
    <xf numFmtId="166" fontId="32" fillId="0" borderId="37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68" fontId="20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0" fillId="0" borderId="31" xfId="0" applyNumberFormat="1" applyFont="1" applyBorder="1" applyAlignment="1" applyProtection="1">
      <alignment horizontal="center" vertical="center" wrapText="1"/>
      <protection locked="0"/>
    </xf>
    <xf numFmtId="20" fontId="20" fillId="0" borderId="0" xfId="0" applyNumberFormat="1" applyFont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left" vertical="center"/>
      <protection locked="0"/>
    </xf>
    <xf numFmtId="49" fontId="20" fillId="0" borderId="3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1" fontId="10" fillId="0" borderId="3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49" fontId="20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5" xfId="0" applyNumberFormat="1" applyFont="1" applyBorder="1" applyAlignment="1" applyProtection="1">
      <alignment horizontal="left" vertical="center"/>
      <protection locked="0"/>
    </xf>
    <xf numFmtId="49" fontId="20" fillId="0" borderId="50" xfId="0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0" fillId="0" borderId="79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14" fontId="24" fillId="2" borderId="59" xfId="0" applyNumberFormat="1" applyFont="1" applyFill="1" applyBorder="1" applyAlignment="1" applyProtection="1">
      <alignment horizontal="center" vertical="center"/>
      <protection locked="0"/>
    </xf>
    <xf numFmtId="0" fontId="29" fillId="3" borderId="62" xfId="0" applyFont="1" applyFill="1" applyBorder="1" applyAlignment="1">
      <alignment horizontal="center" vertical="center"/>
    </xf>
    <xf numFmtId="0" fontId="29" fillId="3" borderId="6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31" xfId="0" applyNumberFormat="1" applyFont="1" applyBorder="1" applyAlignment="1" applyProtection="1">
      <alignment horizontal="left" vertical="center"/>
      <protection locked="0"/>
    </xf>
    <xf numFmtId="0" fontId="26" fillId="0" borderId="76" xfId="0" applyFont="1" applyBorder="1" applyAlignment="1" applyProtection="1">
      <alignment horizontal="right" vertical="center"/>
      <protection locked="0"/>
    </xf>
    <xf numFmtId="0" fontId="26" fillId="0" borderId="77" xfId="0" applyFont="1" applyBorder="1" applyAlignment="1" applyProtection="1">
      <alignment horizontal="right" vertical="center"/>
      <protection locked="0"/>
    </xf>
    <xf numFmtId="14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right" vertical="center"/>
      <protection locked="0"/>
    </xf>
    <xf numFmtId="0" fontId="26" fillId="0" borderId="41" xfId="0" applyFont="1" applyBorder="1" applyAlignment="1" applyProtection="1">
      <alignment horizontal="right" vertical="center"/>
      <protection locked="0"/>
    </xf>
    <xf numFmtId="164" fontId="34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horizontal="left" vertical="center"/>
    </xf>
    <xf numFmtId="165" fontId="32" fillId="0" borderId="85" xfId="0" applyNumberFormat="1" applyFont="1" applyBorder="1" applyAlignment="1">
      <alignment horizontal="center" vertical="center"/>
    </xf>
    <xf numFmtId="165" fontId="32" fillId="0" borderId="86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/>
    </xf>
    <xf numFmtId="165" fontId="32" fillId="0" borderId="87" xfId="0" applyNumberFormat="1" applyFont="1" applyBorder="1" applyAlignment="1">
      <alignment horizontal="center" vertical="center"/>
    </xf>
    <xf numFmtId="165" fontId="32" fillId="0" borderId="88" xfId="0" applyNumberFormat="1" applyFont="1" applyBorder="1" applyAlignment="1">
      <alignment horizontal="center" vertical="center"/>
    </xf>
    <xf numFmtId="0" fontId="7" fillId="0" borderId="84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165" fontId="32" fillId="0" borderId="99" xfId="0" applyNumberFormat="1" applyFont="1" applyBorder="1" applyAlignment="1">
      <alignment horizontal="center" vertical="center"/>
    </xf>
    <xf numFmtId="165" fontId="32" fillId="0" borderId="100" xfId="0" applyNumberFormat="1" applyFont="1" applyBorder="1" applyAlignment="1">
      <alignment horizontal="center" vertical="center"/>
    </xf>
    <xf numFmtId="165" fontId="32" fillId="0" borderId="101" xfId="0" applyNumberFormat="1" applyFont="1" applyBorder="1" applyAlignment="1">
      <alignment horizontal="center" vertical="center"/>
    </xf>
    <xf numFmtId="165" fontId="32" fillId="0" borderId="102" xfId="0" applyNumberFormat="1" applyFont="1" applyBorder="1" applyAlignment="1">
      <alignment horizontal="center" vertical="center"/>
    </xf>
    <xf numFmtId="0" fontId="26" fillId="4" borderId="21" xfId="3" applyFont="1" applyFill="1" applyBorder="1" applyAlignment="1" applyProtection="1">
      <alignment horizontal="left" vertical="top" wrapText="1"/>
      <protection locked="0"/>
    </xf>
    <xf numFmtId="0" fontId="26" fillId="4" borderId="22" xfId="3" applyFont="1" applyFill="1" applyBorder="1" applyAlignment="1" applyProtection="1">
      <alignment horizontal="left" vertical="top"/>
      <protection locked="0"/>
    </xf>
    <xf numFmtId="0" fontId="26" fillId="4" borderId="23" xfId="3" applyFont="1" applyFill="1" applyBorder="1" applyAlignment="1" applyProtection="1">
      <alignment horizontal="left" vertical="top"/>
      <protection locked="0"/>
    </xf>
    <xf numFmtId="0" fontId="26" fillId="4" borderId="22" xfId="3" applyFont="1" applyFill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 applyProtection="1">
      <alignment horizontal="right" vertical="center"/>
      <protection locked="0"/>
    </xf>
    <xf numFmtId="0" fontId="27" fillId="0" borderId="20" xfId="0" applyFont="1" applyBorder="1" applyAlignment="1" applyProtection="1">
      <alignment horizontal="right" vertical="center"/>
      <protection locked="0"/>
    </xf>
    <xf numFmtId="0" fontId="25" fillId="4" borderId="76" xfId="0" applyFont="1" applyFill="1" applyBorder="1" applyAlignment="1" applyProtection="1">
      <alignment horizontal="center" vertical="center" wrapText="1"/>
      <protection locked="0"/>
    </xf>
    <xf numFmtId="0" fontId="25" fillId="4" borderId="78" xfId="0" applyFont="1" applyFill="1" applyBorder="1" applyAlignment="1" applyProtection="1">
      <alignment horizontal="center" vertical="center" wrapText="1"/>
      <protection locked="0"/>
    </xf>
    <xf numFmtId="0" fontId="25" fillId="4" borderId="77" xfId="0" applyFont="1" applyFill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right" vertical="center" wrapText="1"/>
      <protection locked="0"/>
    </xf>
    <xf numFmtId="0" fontId="22" fillId="0" borderId="31" xfId="0" applyFont="1" applyBorder="1" applyAlignment="1" applyProtection="1">
      <alignment horizontal="right" vertical="center" wrapText="1"/>
      <protection locked="0"/>
    </xf>
    <xf numFmtId="0" fontId="25" fillId="4" borderId="40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35" xfId="0" applyFont="1" applyFill="1" applyBorder="1" applyAlignment="1" applyProtection="1">
      <alignment horizontal="center" vertical="center" wrapText="1"/>
      <protection locked="0"/>
    </xf>
    <xf numFmtId="0" fontId="25" fillId="4" borderId="81" xfId="0" applyFont="1" applyFill="1" applyBorder="1" applyAlignment="1" applyProtection="1">
      <alignment horizontal="center" vertical="center" wrapText="1"/>
      <protection locked="0"/>
    </xf>
    <xf numFmtId="0" fontId="25" fillId="4" borderId="82" xfId="0" applyFont="1" applyFill="1" applyBorder="1" applyAlignment="1" applyProtection="1">
      <alignment horizontal="center" vertical="center" wrapText="1"/>
      <protection locked="0"/>
    </xf>
    <xf numFmtId="0" fontId="25" fillId="4" borderId="83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0" borderId="9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166" fontId="32" fillId="0" borderId="29" xfId="0" applyNumberFormat="1" applyFont="1" applyBorder="1" applyAlignment="1">
      <alignment horizontal="center" vertical="center"/>
    </xf>
    <xf numFmtId="166" fontId="32" fillId="0" borderId="17" xfId="0" applyNumberFormat="1" applyFont="1" applyBorder="1" applyAlignment="1">
      <alignment horizontal="center" vertical="center"/>
    </xf>
    <xf numFmtId="0" fontId="21" fillId="0" borderId="59" xfId="0" applyFont="1" applyBorder="1" applyAlignment="1" applyProtection="1">
      <alignment horizontal="center" vertical="center" wrapText="1"/>
      <protection locked="0"/>
    </xf>
    <xf numFmtId="0" fontId="31" fillId="0" borderId="9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8" fillId="4" borderId="60" xfId="0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 applyProtection="1">
      <alignment horizontal="center" vertical="center" wrapText="1"/>
      <protection locked="0"/>
    </xf>
    <xf numFmtId="0" fontId="8" fillId="4" borderId="61" xfId="0" applyFont="1" applyFill="1" applyBorder="1" applyAlignment="1" applyProtection="1">
      <alignment horizontal="center" vertical="center" wrapText="1"/>
      <protection locked="0"/>
    </xf>
    <xf numFmtId="0" fontId="8" fillId="4" borderId="49" xfId="0" applyFont="1" applyFill="1" applyBorder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/>
      <protection locked="0"/>
    </xf>
    <xf numFmtId="49" fontId="7" fillId="4" borderId="31" xfId="0" applyNumberFormat="1" applyFont="1" applyFill="1" applyBorder="1" applyAlignment="1" applyProtection="1">
      <alignment horizontal="left" vertical="center"/>
      <protection locked="0"/>
    </xf>
    <xf numFmtId="0" fontId="20" fillId="0" borderId="24" xfId="0" applyFont="1" applyBorder="1" applyAlignment="1">
      <alignment horizontal="center" vertical="center"/>
    </xf>
    <xf numFmtId="166" fontId="32" fillId="0" borderId="93" xfId="0" applyNumberFormat="1" applyFont="1" applyBorder="1" applyAlignment="1">
      <alignment horizontal="center" vertical="center"/>
    </xf>
    <xf numFmtId="166" fontId="32" fillId="0" borderId="90" xfId="0" applyNumberFormat="1" applyFont="1" applyBorder="1" applyAlignment="1">
      <alignment horizontal="center" vertical="center"/>
    </xf>
    <xf numFmtId="49" fontId="20" fillId="4" borderId="0" xfId="0" applyNumberFormat="1" applyFont="1" applyFill="1" applyAlignment="1" applyProtection="1">
      <alignment horizontal="left" vertical="center" wrapText="1"/>
      <protection locked="0"/>
    </xf>
    <xf numFmtId="49" fontId="20" fillId="4" borderId="3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31" xfId="0" applyFont="1" applyFill="1" applyBorder="1" applyAlignment="1" applyProtection="1">
      <alignment horizontal="left" vertical="center"/>
      <protection locked="0"/>
    </xf>
    <xf numFmtId="49" fontId="20" fillId="4" borderId="14" xfId="0" applyNumberFormat="1" applyFont="1" applyFill="1" applyBorder="1" applyAlignment="1" applyProtection="1">
      <alignment horizontal="left" vertical="center"/>
      <protection locked="0"/>
    </xf>
    <xf numFmtId="49" fontId="20" fillId="4" borderId="15" xfId="0" applyNumberFormat="1" applyFont="1" applyFill="1" applyBorder="1" applyAlignment="1" applyProtection="1">
      <alignment horizontal="left" vertical="center"/>
      <protection locked="0"/>
    </xf>
    <xf numFmtId="49" fontId="20" fillId="4" borderId="50" xfId="0" applyNumberFormat="1" applyFont="1" applyFill="1" applyBorder="1" applyAlignment="1" applyProtection="1">
      <alignment horizontal="left" vertical="center"/>
      <protection locked="0"/>
    </xf>
    <xf numFmtId="0" fontId="29" fillId="3" borderId="19" xfId="0" applyFont="1" applyFill="1" applyBorder="1" applyAlignment="1">
      <alignment horizontal="left" vertical="center"/>
    </xf>
    <xf numFmtId="0" fontId="20" fillId="4" borderId="94" xfId="0" applyFont="1" applyFill="1" applyBorder="1" applyAlignment="1" applyProtection="1">
      <alignment horizontal="center" vertical="center"/>
      <protection locked="0"/>
    </xf>
    <xf numFmtId="0" fontId="20" fillId="4" borderId="95" xfId="0" applyFont="1" applyFill="1" applyBorder="1" applyAlignment="1" applyProtection="1">
      <alignment horizontal="center" vertical="center"/>
      <protection locked="0"/>
    </xf>
    <xf numFmtId="0" fontId="20" fillId="4" borderId="9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/>
    </xf>
    <xf numFmtId="168" fontId="20" fillId="4" borderId="0" xfId="0" applyNumberFormat="1" applyFont="1" applyFill="1" applyAlignment="1" applyProtection="1">
      <alignment horizontal="center" vertical="top"/>
      <protection locked="0"/>
    </xf>
    <xf numFmtId="168" fontId="20" fillId="4" borderId="31" xfId="0" applyNumberFormat="1" applyFont="1" applyFill="1" applyBorder="1" applyAlignment="1" applyProtection="1">
      <alignment horizontal="center" vertical="top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31" xfId="0" applyNumberFormat="1" applyFont="1" applyFill="1" applyBorder="1" applyAlignment="1" applyProtection="1">
      <alignment horizontal="left" vertical="center" wrapText="1"/>
      <protection locked="0"/>
    </xf>
  </cellXfs>
  <cellStyles count="12">
    <cellStyle name="Komma" xfId="8" builtinId="3"/>
    <cellStyle name="Link" xfId="1" builtinId="8"/>
    <cellStyle name="Normal" xfId="11" xr:uid="{0E9C4F7E-0962-419C-AB0A-72EE674ADE3C}"/>
    <cellStyle name="Prozent" xfId="9" builtinId="5"/>
    <cellStyle name="Standard" xfId="0" builtinId="0"/>
    <cellStyle name="Standard 2" xfId="3" xr:uid="{00000000-0005-0000-0000-000002000000}"/>
    <cellStyle name="Standard 2 2" xfId="5" xr:uid="{07D90F4D-0808-48DE-951C-55C983100EDC}"/>
    <cellStyle name="Standard 2 2 2" xfId="7" xr:uid="{B2316A64-B8C9-4A9F-A8FF-29D467217740}"/>
    <cellStyle name="Standard 2 3" xfId="4" xr:uid="{AF4F7F8B-7255-4C9F-A2CF-55A087204108}"/>
    <cellStyle name="Standard 2 3 2" xfId="6" xr:uid="{55CC81A5-5BC4-4648-9CCD-27FAA235C1CF}"/>
    <cellStyle name="Standard_Tabelle1" xfId="2" xr:uid="{00000000-0005-0000-0000-000003000000}"/>
    <cellStyle name="Währung" xfId="10" builtinId="4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textRotation="0" wrapText="1" indent="0" justifyLastLine="0" shrinkToFit="0" readingOrder="0"/>
    </dxf>
    <dxf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colors>
    <mruColors>
      <color rgb="FFFF9966"/>
      <color rgb="FFEAEAEA"/>
      <color rgb="FFB1BA36"/>
      <color rgb="FF0032FF"/>
      <color rgb="FF0132FF"/>
      <color rgb="FF032FBD"/>
      <color rgb="FFDFE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117671</xdr:rowOff>
    </xdr:from>
    <xdr:ext cx="4676775" cy="35997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33C14B5-6969-4E6D-B241-6ECF6CCED31D}"/>
            </a:ext>
          </a:extLst>
        </xdr:cNvPr>
        <xdr:cNvSpPr txBox="1"/>
      </xdr:nvSpPr>
      <xdr:spPr>
        <a:xfrm>
          <a:off x="533400" y="793946"/>
          <a:ext cx="4676775" cy="35997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AT" sz="1600" b="1">
              <a:latin typeface="Browallia New" panose="020B0502040204020203" pitchFamily="34" charset="-34"/>
              <a:cs typeface="Browallia New" panose="020B0502040204020203" pitchFamily="34" charset="-34"/>
            </a:rPr>
            <a:t> tnj.magna@at.issworld.com</a:t>
          </a:r>
          <a:r>
            <a:rPr lang="de-AT" sz="1600" b="1" baseline="0">
              <a:latin typeface="Browallia New" panose="020B0502040204020203" pitchFamily="34" charset="-34"/>
              <a:cs typeface="Browallia New" panose="020B0502040204020203" pitchFamily="34" charset="-34"/>
            </a:rPr>
            <a:t>            </a:t>
          </a:r>
          <a:r>
            <a:rPr lang="de-AT" sz="1600" b="1">
              <a:latin typeface="Browallia New" panose="020B0502040204020203" pitchFamily="34" charset="-34"/>
              <a:cs typeface="Browallia New" panose="020B0502040204020203" pitchFamily="34" charset="-34"/>
            </a:rPr>
            <a:t>               0664</a:t>
          </a:r>
          <a:r>
            <a:rPr lang="de-AT" sz="1600" b="1" baseline="0">
              <a:latin typeface="Browallia New" panose="020B0502040204020203" pitchFamily="34" charset="-34"/>
              <a:cs typeface="Browallia New" panose="020B0502040204020203" pitchFamily="34" charset="-34"/>
            </a:rPr>
            <a:t> 80574 8724</a:t>
          </a:r>
          <a:endParaRPr lang="de-AT" sz="1600" b="1">
            <a:latin typeface="Browallia New" panose="020B0502040204020203" pitchFamily="34" charset="-34"/>
            <a:cs typeface="Browallia New" panose="020B0502040204020203" pitchFamily="34" charset="-34"/>
          </a:endParaRPr>
        </a:p>
      </xdr:txBody>
    </xdr:sp>
    <xdr:clientData/>
  </xdr:oneCellAnchor>
  <xdr:oneCellAnchor>
    <xdr:from>
      <xdr:col>2</xdr:col>
      <xdr:colOff>856002</xdr:colOff>
      <xdr:row>1</xdr:row>
      <xdr:rowOff>153865</xdr:rowOff>
    </xdr:from>
    <xdr:ext cx="184731" cy="24885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8745CEF-E3D4-4D4B-948B-BE22E2897D3F}"/>
            </a:ext>
          </a:extLst>
        </xdr:cNvPr>
        <xdr:cNvSpPr txBox="1"/>
      </xdr:nvSpPr>
      <xdr:spPr>
        <a:xfrm>
          <a:off x="2761002" y="20149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000"/>
        </a:p>
      </xdr:txBody>
    </xdr:sp>
    <xdr:clientData/>
  </xdr:oneCellAnchor>
  <xdr:twoCellAnchor editAs="oneCell">
    <xdr:from>
      <xdr:col>0</xdr:col>
      <xdr:colOff>227330</xdr:colOff>
      <xdr:row>1</xdr:row>
      <xdr:rowOff>191770</xdr:rowOff>
    </xdr:from>
    <xdr:to>
      <xdr:col>4</xdr:col>
      <xdr:colOff>100965</xdr:colOff>
      <xdr:row>2</xdr:row>
      <xdr:rowOff>205740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FBDC276-1B83-4EA7-AEB0-5F1D0B1C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" y="239395"/>
          <a:ext cx="5236210" cy="328295"/>
        </a:xfrm>
        <a:prstGeom prst="rect">
          <a:avLst/>
        </a:prstGeom>
      </xdr:spPr>
    </xdr:pic>
    <xdr:clientData/>
  </xdr:twoCellAnchor>
  <xdr:oneCellAnchor>
    <xdr:from>
      <xdr:col>8</xdr:col>
      <xdr:colOff>114300</xdr:colOff>
      <xdr:row>1</xdr:row>
      <xdr:rowOff>66675</xdr:rowOff>
    </xdr:from>
    <xdr:ext cx="933449" cy="910240"/>
    <xdr:pic>
      <xdr:nvPicPr>
        <xdr:cNvPr id="5" name="image4.png">
          <a:extLst>
            <a:ext uri="{FF2B5EF4-FFF2-40B4-BE49-F238E27FC236}">
              <a16:creationId xmlns:a16="http://schemas.microsoft.com/office/drawing/2014/main" id="{4F0E1392-F213-49A2-8235-05257099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114300"/>
          <a:ext cx="933449" cy="910240"/>
        </a:xfrm>
        <a:prstGeom prst="rect">
          <a:avLst/>
        </a:prstGeom>
      </xdr:spPr>
    </xdr:pic>
    <xdr:clientData/>
  </xdr:oneCellAnchor>
  <xdr:twoCellAnchor editAs="oneCell">
    <xdr:from>
      <xdr:col>2</xdr:col>
      <xdr:colOff>981076</xdr:colOff>
      <xdr:row>3</xdr:row>
      <xdr:rowOff>142876</xdr:rowOff>
    </xdr:from>
    <xdr:to>
      <xdr:col>2</xdr:col>
      <xdr:colOff>1266826</xdr:colOff>
      <xdr:row>4</xdr:row>
      <xdr:rowOff>114301</xdr:rowOff>
    </xdr:to>
    <xdr:pic>
      <xdr:nvPicPr>
        <xdr:cNvPr id="6" name="Grafik 5" descr="Receiver mit einfarbiger Füllung">
          <a:extLst>
            <a:ext uri="{FF2B5EF4-FFF2-40B4-BE49-F238E27FC236}">
              <a16:creationId xmlns:a16="http://schemas.microsoft.com/office/drawing/2014/main" id="{CAF2388D-BBEB-4075-B836-66E3D353B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86076" y="8191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</xdr:row>
      <xdr:rowOff>123825</xdr:rowOff>
    </xdr:from>
    <xdr:to>
      <xdr:col>1</xdr:col>
      <xdr:colOff>314325</xdr:colOff>
      <xdr:row>4</xdr:row>
      <xdr:rowOff>142875</xdr:rowOff>
    </xdr:to>
    <xdr:pic>
      <xdr:nvPicPr>
        <xdr:cNvPr id="7" name="Grafik 6" descr="Umschlag mit einfarbiger Füllung">
          <a:extLst>
            <a:ext uri="{FF2B5EF4-FFF2-40B4-BE49-F238E27FC236}">
              <a16:creationId xmlns:a16="http://schemas.microsoft.com/office/drawing/2014/main" id="{A031B8A7-F626-4659-BD28-40E10D51C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95275" y="800100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1133475</xdr:colOff>
      <xdr:row>9</xdr:row>
      <xdr:rowOff>123825</xdr:rowOff>
    </xdr:from>
    <xdr:to>
      <xdr:col>2</xdr:col>
      <xdr:colOff>2078437</xdr:colOff>
      <xdr:row>12</xdr:row>
      <xdr:rowOff>55682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9F3B314-C5F8-48DF-9D3F-ECF1518F7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38475" y="2381250"/>
          <a:ext cx="944962" cy="646232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17</xdr:row>
      <xdr:rowOff>228600</xdr:rowOff>
    </xdr:from>
    <xdr:to>
      <xdr:col>8</xdr:col>
      <xdr:colOff>259162</xdr:colOff>
      <xdr:row>20</xdr:row>
      <xdr:rowOff>150932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50E8BD7-B40F-4753-BC60-C5163729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4675" y="4086225"/>
          <a:ext cx="944962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22</xdr:row>
      <xdr:rowOff>266700</xdr:rowOff>
    </xdr:from>
    <xdr:to>
      <xdr:col>1</xdr:col>
      <xdr:colOff>1227283</xdr:colOff>
      <xdr:row>24</xdr:row>
      <xdr:rowOff>112832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76F875AB-335A-45CE-89EC-0997FD8AB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0550" y="5314950"/>
          <a:ext cx="951058" cy="646232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1095375</xdr:colOff>
      <xdr:row>23</xdr:row>
      <xdr:rowOff>238125</xdr:rowOff>
    </xdr:from>
    <xdr:to>
      <xdr:col>2</xdr:col>
      <xdr:colOff>2083013</xdr:colOff>
      <xdr:row>25</xdr:row>
      <xdr:rowOff>78160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AF059C86-0597-47E4-BC79-19A173F3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00375" y="5686425"/>
          <a:ext cx="987638" cy="64013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26</xdr:row>
      <xdr:rowOff>9525</xdr:rowOff>
    </xdr:from>
    <xdr:to>
      <xdr:col>8</xdr:col>
      <xdr:colOff>299170</xdr:colOff>
      <xdr:row>27</xdr:row>
      <xdr:rowOff>255707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2844B49-622A-484D-A545-4B4F4C1D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4200" y="6657975"/>
          <a:ext cx="975445" cy="646232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47</xdr:row>
      <xdr:rowOff>304800</xdr:rowOff>
    </xdr:from>
    <xdr:to>
      <xdr:col>2</xdr:col>
      <xdr:colOff>1497412</xdr:colOff>
      <xdr:row>49</xdr:row>
      <xdr:rowOff>74732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D44515C-078E-4148-BEE7-92648F6A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57450" y="14859000"/>
          <a:ext cx="944962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856002</xdr:colOff>
      <xdr:row>1</xdr:row>
      <xdr:rowOff>153865</xdr:rowOff>
    </xdr:from>
    <xdr:ext cx="184731" cy="248851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3D81729-C284-4CA1-9BA7-BD92F8717D77}"/>
            </a:ext>
          </a:extLst>
        </xdr:cNvPr>
        <xdr:cNvSpPr txBox="1"/>
      </xdr:nvSpPr>
      <xdr:spPr>
        <a:xfrm>
          <a:off x="2484777" y="20149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000"/>
        </a:p>
      </xdr:txBody>
    </xdr:sp>
    <xdr:clientData/>
  </xdr:oneCellAnchor>
  <xdr:twoCellAnchor editAs="oneCell">
    <xdr:from>
      <xdr:col>0</xdr:col>
      <xdr:colOff>282575</xdr:colOff>
      <xdr:row>2</xdr:row>
      <xdr:rowOff>16510</xdr:rowOff>
    </xdr:from>
    <xdr:to>
      <xdr:col>4</xdr:col>
      <xdr:colOff>171874</xdr:colOff>
      <xdr:row>3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AAF90F4-DE21-4234-AA95-9B55506F8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378460"/>
          <a:ext cx="5390515" cy="33591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1</xdr:row>
      <xdr:rowOff>66675</xdr:rowOff>
    </xdr:from>
    <xdr:ext cx="933449" cy="910240"/>
    <xdr:pic>
      <xdr:nvPicPr>
        <xdr:cNvPr id="5" name="image4.png">
          <a:extLst>
            <a:ext uri="{FF2B5EF4-FFF2-40B4-BE49-F238E27FC236}">
              <a16:creationId xmlns:a16="http://schemas.microsoft.com/office/drawing/2014/main" id="{F060B5C2-CA09-4EFE-ABE5-93004080F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114300"/>
          <a:ext cx="933449" cy="91024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752468-81D0-4DB6-B0D0-1EF92E716EB2}" name="tabProdukte" displayName="tabProdukte" ref="A1:G158" totalsRowShown="0" headerRowDxfId="8" dataDxfId="7">
  <autoFilter ref="A1:G158" xr:uid="{0D752468-81D0-4DB6-B0D0-1EF92E716EB2}"/>
  <tableColumns count="7">
    <tableColumn id="1" xr3:uid="{79506272-3521-4FF3-9FC8-4526725EFBDB}" name="Kategorie" dataDxfId="6"/>
    <tableColumn id="2" xr3:uid="{9CEE4245-CF4E-46C9-8328-8B572A69D3F1}" name="Produkte" dataDxfId="5"/>
    <tableColumn id="3" xr3:uid="{A3E0D46A-C961-4FE7-8824-43312338BD95}" name="ArtNr." dataDxfId="4"/>
    <tableColumn id="4" xr3:uid="{6E98B928-4D38-4AF4-A7F7-CCE30DF90FD1}" name="Netto-Preis" dataDxfId="3">
      <calculatedColumnFormula>E2/(1+G2)</calculatedColumnFormula>
    </tableColumn>
    <tableColumn id="5" xr3:uid="{07803B26-64F4-4C19-9DA0-CBDAF39D8871}" name="Brutto-Preis" dataDxfId="2" dataCellStyle="Standard_Tabelle1"/>
    <tableColumn id="6" xr3:uid="{1D38E730-C029-4633-90C7-A17CF9A33B6D}" name="MWSt" dataDxfId="1" dataCellStyle="Normal"/>
    <tableColumn id="7" xr3:uid="{796D32A5-B007-4628-9904-04C23247BCE1}" name="MWSt2" dataDxfId="0" dataCellStyle="Prozent">
      <calculatedColumnFormula>(E2/D2-1)*100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9422-E051-4014-AF15-DD65E104CECE}">
  <sheetPr>
    <pageSetUpPr fitToPage="1"/>
  </sheetPr>
  <dimension ref="A1:S58"/>
  <sheetViews>
    <sheetView showGridLines="0" topLeftCell="A5" zoomScaleNormal="100" zoomScaleSheetLayoutView="100" workbookViewId="0">
      <selection activeCell="O50" sqref="O50"/>
    </sheetView>
  </sheetViews>
  <sheetFormatPr baseColWidth="10" defaultColWidth="11.42578125" defaultRowHeight="15" x14ac:dyDescent="0.2"/>
  <cols>
    <col min="1" max="1" width="4.7109375" style="6" customWidth="1"/>
    <col min="2" max="2" width="23.85546875" style="6" customWidth="1"/>
    <col min="3" max="3" width="50.28515625" style="6" customWidth="1"/>
    <col min="4" max="4" width="1.5703125" style="6" customWidth="1"/>
    <col min="5" max="5" width="8.42578125" style="6" customWidth="1"/>
    <col min="6" max="6" width="10.42578125" style="6" customWidth="1"/>
    <col min="7" max="7" width="4" style="6" customWidth="1"/>
    <col min="8" max="8" width="10.85546875" style="6" customWidth="1"/>
    <col min="9" max="9" width="9.42578125" style="6" customWidth="1"/>
    <col min="10" max="10" width="9.140625" style="6" customWidth="1"/>
    <col min="11" max="11" width="0.7109375" style="6" hidden="1" customWidth="1"/>
    <col min="12" max="12" width="8.42578125" style="6" customWidth="1"/>
    <col min="13" max="13" width="7.42578125" style="6" customWidth="1"/>
    <col min="14" max="14" width="0.7109375" style="6" customWidth="1"/>
    <col min="15" max="19" width="11.42578125" style="6"/>
    <col min="20" max="20" width="14.7109375" style="6" customWidth="1"/>
    <col min="21" max="16384" width="11.42578125" style="6"/>
  </cols>
  <sheetData>
    <row r="1" spans="1:19" ht="3.75" customHeight="1" x14ac:dyDescent="0.2">
      <c r="A1" s="15"/>
      <c r="B1" s="15"/>
    </row>
    <row r="2" spans="1:19" ht="24.75" customHeight="1" x14ac:dyDescent="0.2">
      <c r="A2" s="15"/>
      <c r="B2" s="15"/>
      <c r="H2" s="16"/>
      <c r="L2" s="306" t="s">
        <v>82</v>
      </c>
      <c r="M2" s="306"/>
      <c r="N2" s="42"/>
    </row>
    <row r="3" spans="1:19" ht="24.75" customHeight="1" x14ac:dyDescent="0.2">
      <c r="H3" s="12"/>
      <c r="L3" s="48" t="s">
        <v>83</v>
      </c>
      <c r="M3" s="48"/>
      <c r="N3" s="42"/>
    </row>
    <row r="4" spans="1:19" ht="24.75" customHeight="1" x14ac:dyDescent="0.2">
      <c r="L4" s="48" t="s">
        <v>84</v>
      </c>
      <c r="M4" s="48"/>
      <c r="N4" s="42"/>
    </row>
    <row r="5" spans="1:19" ht="24.75" customHeight="1" thickBot="1" x14ac:dyDescent="0.25">
      <c r="B5" s="7"/>
      <c r="E5" s="7"/>
      <c r="H5" s="16"/>
      <c r="L5" s="48" t="s">
        <v>85</v>
      </c>
      <c r="M5" s="48"/>
      <c r="N5" s="42"/>
    </row>
    <row r="6" spans="1:19" ht="18.75" customHeight="1" thickBot="1" x14ac:dyDescent="0.25">
      <c r="A6" s="307" t="s">
        <v>67</v>
      </c>
      <c r="B6" s="308"/>
      <c r="C6" s="33"/>
      <c r="D6" s="33"/>
      <c r="E6" s="309" t="s">
        <v>7</v>
      </c>
      <c r="F6" s="309"/>
      <c r="G6" s="309"/>
      <c r="H6" s="309"/>
      <c r="I6" s="309"/>
      <c r="J6" s="310"/>
    </row>
    <row r="7" spans="1:19" ht="18.75" customHeight="1" x14ac:dyDescent="0.2">
      <c r="A7" s="311"/>
      <c r="B7" s="312"/>
      <c r="C7" s="55" t="s">
        <v>68</v>
      </c>
      <c r="D7" s="25"/>
      <c r="E7" s="315"/>
      <c r="F7" s="315"/>
      <c r="G7" s="315"/>
      <c r="H7" s="315"/>
      <c r="I7" s="315"/>
      <c r="J7" s="316"/>
    </row>
    <row r="8" spans="1:19" ht="18.75" customHeight="1" thickBot="1" x14ac:dyDescent="0.25">
      <c r="A8" s="313"/>
      <c r="B8" s="314"/>
      <c r="C8" s="55" t="s">
        <v>86</v>
      </c>
      <c r="D8" s="25"/>
      <c r="E8" s="315"/>
      <c r="F8" s="315"/>
      <c r="G8" s="315"/>
      <c r="H8" s="315"/>
      <c r="I8" s="315"/>
      <c r="J8" s="316"/>
    </row>
    <row r="9" spans="1:19" ht="18.75" customHeight="1" x14ac:dyDescent="0.2">
      <c r="A9" s="34"/>
      <c r="B9" s="8"/>
      <c r="C9" s="55" t="s">
        <v>26</v>
      </c>
      <c r="D9" s="25"/>
      <c r="E9" s="293"/>
      <c r="F9" s="293"/>
      <c r="G9" s="293"/>
      <c r="H9" s="293"/>
      <c r="I9" s="293"/>
      <c r="J9" s="294"/>
    </row>
    <row r="10" spans="1:19" ht="18.75" customHeight="1" thickBot="1" x14ac:dyDescent="0.25">
      <c r="A10" s="34"/>
      <c r="B10" s="45"/>
      <c r="C10" s="55" t="s">
        <v>1</v>
      </c>
      <c r="D10" s="25"/>
      <c r="E10" s="291"/>
      <c r="F10" s="291"/>
      <c r="G10" s="291"/>
      <c r="H10" s="291"/>
      <c r="I10" s="291"/>
      <c r="J10" s="292"/>
      <c r="O10" s="211" t="s">
        <v>92</v>
      </c>
      <c r="P10" s="211"/>
      <c r="Q10" s="211"/>
      <c r="R10" s="211"/>
      <c r="S10" s="211"/>
    </row>
    <row r="11" spans="1:19" ht="18.75" customHeight="1" thickBot="1" x14ac:dyDescent="0.25">
      <c r="A11" s="295"/>
      <c r="B11" s="296"/>
      <c r="C11" s="55" t="s">
        <v>2</v>
      </c>
      <c r="D11" s="25"/>
      <c r="E11" s="297"/>
      <c r="F11" s="298"/>
      <c r="G11" s="298"/>
      <c r="H11" s="298"/>
      <c r="I11" s="102"/>
      <c r="J11" s="103"/>
      <c r="O11" s="211"/>
      <c r="P11" s="211"/>
      <c r="Q11" s="211"/>
      <c r="R11" s="211"/>
      <c r="S11" s="211"/>
    </row>
    <row r="12" spans="1:19" ht="18.75" customHeight="1" thickBot="1" x14ac:dyDescent="0.25">
      <c r="A12" s="49"/>
      <c r="B12" s="47"/>
      <c r="C12" s="55" t="s">
        <v>23</v>
      </c>
      <c r="D12" s="25"/>
      <c r="E12" s="297"/>
      <c r="F12" s="298"/>
      <c r="G12" s="298"/>
      <c r="H12" s="298"/>
      <c r="I12" s="298"/>
      <c r="J12" s="299"/>
      <c r="O12" s="211"/>
      <c r="P12" s="211"/>
      <c r="Q12" s="211"/>
      <c r="R12" s="211"/>
      <c r="S12" s="211"/>
    </row>
    <row r="13" spans="1:19" ht="18.75" customHeight="1" thickBot="1" x14ac:dyDescent="0.25">
      <c r="A13" s="49"/>
      <c r="B13" s="47"/>
      <c r="C13" s="55" t="s">
        <v>75</v>
      </c>
      <c r="D13" s="25"/>
      <c r="E13" s="118"/>
      <c r="F13" s="118"/>
      <c r="G13" s="118"/>
      <c r="H13" s="118"/>
      <c r="I13" s="119"/>
      <c r="J13" s="120"/>
      <c r="O13" s="211"/>
      <c r="P13" s="211"/>
      <c r="Q13" s="211"/>
      <c r="R13" s="211"/>
      <c r="S13" s="211"/>
    </row>
    <row r="14" spans="1:19" ht="18.75" customHeight="1" thickBot="1" x14ac:dyDescent="0.25">
      <c r="A14" s="300" t="s">
        <v>18</v>
      </c>
      <c r="B14" s="301"/>
      <c r="C14" s="104"/>
      <c r="D14" s="56"/>
      <c r="E14" s="302" t="s">
        <v>3</v>
      </c>
      <c r="F14" s="302"/>
      <c r="G14" s="302"/>
      <c r="H14" s="303"/>
      <c r="I14" s="304"/>
      <c r="J14" s="305"/>
      <c r="O14" s="211"/>
      <c r="P14" s="211"/>
      <c r="Q14" s="211"/>
      <c r="R14" s="211"/>
      <c r="S14" s="211"/>
    </row>
    <row r="15" spans="1:19" ht="6.75" customHeight="1" thickBot="1" x14ac:dyDescent="0.25">
      <c r="A15" s="57"/>
      <c r="B15" s="58"/>
      <c r="C15" s="53"/>
      <c r="D15" s="53"/>
      <c r="E15" s="54"/>
      <c r="F15" s="54"/>
      <c r="G15" s="54"/>
      <c r="H15" s="121"/>
      <c r="I15" s="53"/>
      <c r="J15" s="60"/>
    </row>
    <row r="16" spans="1:19" ht="18.75" customHeight="1" thickBot="1" x14ac:dyDescent="0.25">
      <c r="A16" s="277" t="s">
        <v>72</v>
      </c>
      <c r="B16" s="278"/>
      <c r="C16" s="117"/>
      <c r="D16" s="61"/>
      <c r="E16" s="62" t="s">
        <v>37</v>
      </c>
      <c r="F16" s="54"/>
      <c r="G16" s="54"/>
      <c r="H16" s="285"/>
      <c r="I16" s="285"/>
      <c r="J16" s="286"/>
    </row>
    <row r="17" spans="1:19" ht="6.75" customHeight="1" thickBot="1" x14ac:dyDescent="0.25">
      <c r="A17" s="57"/>
      <c r="B17" s="58"/>
      <c r="C17" s="54"/>
      <c r="D17" s="54"/>
      <c r="E17" s="54"/>
      <c r="F17" s="54"/>
      <c r="G17" s="54"/>
      <c r="H17" s="121"/>
      <c r="I17" s="54"/>
      <c r="J17" s="63"/>
    </row>
    <row r="18" spans="1:19" ht="31.5" customHeight="1" thickBot="1" x14ac:dyDescent="0.25">
      <c r="A18" s="277" t="s">
        <v>19</v>
      </c>
      <c r="B18" s="278"/>
      <c r="C18" s="105"/>
      <c r="D18" s="61"/>
      <c r="E18" s="287" t="s">
        <v>87</v>
      </c>
      <c r="F18" s="287"/>
      <c r="G18" s="287"/>
      <c r="H18" s="288"/>
      <c r="I18" s="288"/>
      <c r="J18" s="289"/>
      <c r="O18" s="209" t="s">
        <v>93</v>
      </c>
      <c r="P18" s="209"/>
      <c r="Q18" s="209"/>
      <c r="R18" s="209"/>
      <c r="S18" s="209"/>
    </row>
    <row r="19" spans="1:19" ht="6.75" customHeight="1" thickBot="1" x14ac:dyDescent="0.25">
      <c r="A19" s="57"/>
      <c r="B19" s="64"/>
      <c r="C19" s="290"/>
      <c r="D19" s="290"/>
      <c r="E19" s="290"/>
      <c r="F19" s="54"/>
      <c r="G19" s="54"/>
      <c r="H19" s="54"/>
      <c r="I19" s="291"/>
      <c r="J19" s="292"/>
      <c r="L19" s="276" t="s">
        <v>81</v>
      </c>
      <c r="M19" s="276" t="s">
        <v>80</v>
      </c>
      <c r="N19" s="40"/>
      <c r="O19" s="209"/>
      <c r="P19" s="209"/>
      <c r="Q19" s="209"/>
      <c r="R19" s="209"/>
      <c r="S19" s="209"/>
    </row>
    <row r="20" spans="1:19" ht="18.75" customHeight="1" thickBot="1" x14ac:dyDescent="0.25">
      <c r="A20" s="277" t="s">
        <v>73</v>
      </c>
      <c r="B20" s="278"/>
      <c r="C20" s="106"/>
      <c r="D20" s="65"/>
      <c r="E20" s="279" t="s">
        <v>74</v>
      </c>
      <c r="F20" s="279"/>
      <c r="G20" s="279"/>
      <c r="H20" s="122"/>
      <c r="I20" s="66" t="s">
        <v>88</v>
      </c>
      <c r="J20" s="123"/>
      <c r="L20" s="276"/>
      <c r="M20" s="276"/>
      <c r="N20" s="40"/>
      <c r="O20" s="209"/>
      <c r="P20" s="209"/>
      <c r="Q20" s="209"/>
      <c r="R20" s="209"/>
      <c r="S20" s="209"/>
    </row>
    <row r="21" spans="1:19" ht="19.5" customHeight="1" thickBot="1" x14ac:dyDescent="0.25">
      <c r="A21" s="51"/>
      <c r="B21" s="52"/>
      <c r="C21" s="35"/>
      <c r="D21" s="35"/>
      <c r="E21" s="35"/>
      <c r="F21" s="35"/>
      <c r="G21" s="35"/>
      <c r="H21" s="35"/>
      <c r="I21" s="35"/>
      <c r="J21" s="50"/>
      <c r="L21" s="276"/>
      <c r="M21" s="276"/>
      <c r="N21" s="40"/>
      <c r="O21" s="209"/>
      <c r="P21" s="209"/>
      <c r="Q21" s="209"/>
      <c r="R21" s="209"/>
      <c r="S21" s="209"/>
    </row>
    <row r="22" spans="1:19" ht="17.25" customHeight="1" x14ac:dyDescent="0.2">
      <c r="A22" s="67" t="s">
        <v>20</v>
      </c>
      <c r="B22" s="68" t="s">
        <v>76</v>
      </c>
      <c r="C22" s="69" t="s">
        <v>70</v>
      </c>
      <c r="D22" s="280" t="s">
        <v>4</v>
      </c>
      <c r="E22" s="281"/>
      <c r="F22" s="282" t="s">
        <v>60</v>
      </c>
      <c r="G22" s="283"/>
      <c r="H22" s="70" t="s">
        <v>5</v>
      </c>
      <c r="I22" s="282" t="s">
        <v>61</v>
      </c>
      <c r="J22" s="284"/>
      <c r="L22" s="276"/>
      <c r="M22" s="276"/>
      <c r="N22" s="40"/>
    </row>
    <row r="23" spans="1:19" ht="31.5" customHeight="1" x14ac:dyDescent="0.2">
      <c r="A23" s="71">
        <v>1</v>
      </c>
      <c r="B23" s="107"/>
      <c r="C23" s="108"/>
      <c r="D23" s="271" t="str">
        <f>IF(ISNA(VLOOKUP(C23,Artikel!$B$2:$C$190,2,FALSE)),"",VLOOKUP(C23,Artikel!$B$2:$C$190,2,FALSE))</f>
        <v/>
      </c>
      <c r="E23" s="272"/>
      <c r="F23" s="273" t="str">
        <f>IF(ISNA(VLOOKUP(C23,Artikel!$B$2:$E$190,3,FALSE)),"",VLOOKUP(C23,Artikel!$B$2:$E$190,3,FALSE))</f>
        <v/>
      </c>
      <c r="G23" s="274"/>
      <c r="H23" s="113"/>
      <c r="I23" s="273" t="str">
        <f>IF(F23="","",H23*F23)</f>
        <v/>
      </c>
      <c r="J23" s="275"/>
      <c r="K23" s="37" t="str">
        <f>IF(ISNA(VLOOKUP(C23,Artikel!$B$2:$G$158,6,FALSE)),"",VLOOKUP(C23,Artikel!$B$2:$G$158,6,FALSE))</f>
        <v/>
      </c>
      <c r="L23" s="46"/>
      <c r="M23" s="46"/>
      <c r="N23" s="41"/>
      <c r="O23" s="210" t="s">
        <v>94</v>
      </c>
      <c r="P23" s="210"/>
      <c r="Q23" s="210"/>
      <c r="R23" s="210"/>
      <c r="S23" s="210"/>
    </row>
    <row r="24" spans="1:19" ht="31.5" customHeight="1" x14ac:dyDescent="0.2">
      <c r="A24" s="72">
        <v>2</v>
      </c>
      <c r="B24" s="107"/>
      <c r="C24" s="108"/>
      <c r="D24" s="217" t="str">
        <f>IF(ISNA(VLOOKUP(C24,Artikel!$B$2:$C$190,2,FALSE)),"",VLOOKUP(C24,Artikel!$B$2:$C$190,2,FALSE))</f>
        <v/>
      </c>
      <c r="E24" s="218"/>
      <c r="F24" s="219" t="str">
        <f>IF(ISNA(VLOOKUP(C24,Artikel!$B$2:$E$190,3,FALSE)),"",VLOOKUP(C24,Artikel!$B$2:$E$190,3,FALSE))</f>
        <v/>
      </c>
      <c r="G24" s="220"/>
      <c r="H24" s="113"/>
      <c r="I24" s="219" t="str">
        <f>IF(F24="","",H24*F24)</f>
        <v/>
      </c>
      <c r="J24" s="221"/>
      <c r="K24" s="37" t="str">
        <f>IF(ISNA(VLOOKUP(C24,Artikel!$B$2:$G$158,6,FALSE)),"",VLOOKUP(C24,Artikel!$B$2:$G$158,6,FALSE))</f>
        <v/>
      </c>
      <c r="L24" s="46"/>
      <c r="M24" s="46"/>
      <c r="N24" s="41"/>
      <c r="O24" s="210"/>
      <c r="P24" s="210"/>
      <c r="Q24" s="210"/>
      <c r="R24" s="210"/>
      <c r="S24" s="210"/>
    </row>
    <row r="25" spans="1:19" ht="31.5" customHeight="1" x14ac:dyDescent="0.2">
      <c r="A25" s="72">
        <v>3</v>
      </c>
      <c r="B25" s="107"/>
      <c r="C25" s="108"/>
      <c r="D25" s="217" t="str">
        <f>IF(ISNA(VLOOKUP(C25,Artikel!$B$2:$C$190,2,FALSE)),"",VLOOKUP(C25,Artikel!$B$2:$C$190,2,FALSE))</f>
        <v/>
      </c>
      <c r="E25" s="218"/>
      <c r="F25" s="219" t="str">
        <f>IF(ISNA(VLOOKUP(C25,Artikel!$B$2:$E$190,3,FALSE)),"",VLOOKUP(C25,Artikel!$B$2:$E$190,3,FALSE))</f>
        <v/>
      </c>
      <c r="G25" s="220"/>
      <c r="H25" s="113"/>
      <c r="I25" s="219" t="str">
        <f t="shared" ref="I25:I41" si="0">IF(F25="","",H25*F25)</f>
        <v/>
      </c>
      <c r="J25" s="221"/>
      <c r="K25" s="37" t="str">
        <f>IF(ISNA(VLOOKUP(B25,Artikel!$B$2:$G$158,6,FALSE)),"",VLOOKUP(B25,Artikel!$B$2:$G$158,6,FALSE))</f>
        <v/>
      </c>
      <c r="L25" s="46"/>
      <c r="M25" s="46"/>
      <c r="N25" s="41"/>
      <c r="O25" s="210" t="s">
        <v>95</v>
      </c>
      <c r="P25" s="210"/>
      <c r="Q25" s="210"/>
      <c r="R25" s="210"/>
      <c r="S25" s="210"/>
    </row>
    <row r="26" spans="1:19" ht="31.5" customHeight="1" x14ac:dyDescent="0.2">
      <c r="A26" s="72">
        <v>4</v>
      </c>
      <c r="B26" s="124" t="s">
        <v>46</v>
      </c>
      <c r="C26" s="125" t="s">
        <v>47</v>
      </c>
      <c r="D26" s="266" t="str">
        <f>IF(ISNA(VLOOKUP(C26,Artikel!$B$2:$C$190,2,FALSE)),"",VLOOKUP(C26,Artikel!$B$2:$C$190,2,FALSE))</f>
        <v/>
      </c>
      <c r="E26" s="267"/>
      <c r="F26" s="268" t="str">
        <f>IF(ISNA(VLOOKUP(C26,Artikel!$B$2:$E$190,3,FALSE)),"",VLOOKUP(C26,Artikel!$B$2:$E$190,3,FALSE))</f>
        <v/>
      </c>
      <c r="G26" s="269"/>
      <c r="H26" s="126">
        <v>10</v>
      </c>
      <c r="I26" s="268" t="str">
        <f t="shared" si="0"/>
        <v/>
      </c>
      <c r="J26" s="270"/>
      <c r="K26" s="37" t="str">
        <f>IF(ISNA(VLOOKUP(B26,Artikel!$B$2:$G$158,6,FALSE)),"",VLOOKUP(B26,Artikel!$B$2:$G$158,6,FALSE))</f>
        <v/>
      </c>
      <c r="L26" s="46"/>
      <c r="M26" s="46"/>
      <c r="N26" s="41"/>
      <c r="O26" s="210"/>
      <c r="P26" s="210"/>
      <c r="Q26" s="210"/>
      <c r="R26" s="210"/>
      <c r="S26" s="210"/>
    </row>
    <row r="27" spans="1:19" ht="31.5" customHeight="1" x14ac:dyDescent="0.2">
      <c r="A27" s="72">
        <v>5</v>
      </c>
      <c r="B27" s="107"/>
      <c r="C27" s="108"/>
      <c r="D27" s="217" t="str">
        <f>IF(ISNA(VLOOKUP(C27,Artikel!$B$2:$C$190,2,FALSE)),"",VLOOKUP(C27,Artikel!$B$2:$C$190,2,FALSE))</f>
        <v/>
      </c>
      <c r="E27" s="218"/>
      <c r="F27" s="219" t="str">
        <f>IF(ISNA(VLOOKUP(C27,Artikel!$B$2:$E$190,3,FALSE)),"",VLOOKUP(C27,Artikel!$B$2:$E$190,3,FALSE))</f>
        <v/>
      </c>
      <c r="G27" s="220"/>
      <c r="H27" s="113"/>
      <c r="I27" s="264" t="str">
        <f t="shared" si="0"/>
        <v/>
      </c>
      <c r="J27" s="265"/>
      <c r="K27" s="37" t="str">
        <f>IF(ISNA(VLOOKUP(B27,Artikel!$B$2:$G$158,6,FALSE)),"",VLOOKUP(B27,Artikel!$B$2:$G$158,6,FALSE))</f>
        <v/>
      </c>
      <c r="L27" s="46"/>
      <c r="M27" s="46"/>
      <c r="N27" s="41"/>
      <c r="O27" s="210" t="s">
        <v>96</v>
      </c>
      <c r="P27" s="210"/>
      <c r="Q27" s="210"/>
      <c r="R27" s="210"/>
      <c r="S27" s="210"/>
    </row>
    <row r="28" spans="1:19" ht="31.5" customHeight="1" x14ac:dyDescent="0.2">
      <c r="A28" s="72">
        <v>6</v>
      </c>
      <c r="B28" s="107"/>
      <c r="C28" s="108"/>
      <c r="D28" s="217" t="str">
        <f>IF(ISNA(VLOOKUP(C28,Artikel!$B$2:$C$190,2,FALSE)),"",VLOOKUP(C28,Artikel!$B$2:$C$190,2,FALSE))</f>
        <v/>
      </c>
      <c r="E28" s="218"/>
      <c r="F28" s="219" t="str">
        <f>IF(ISNA(VLOOKUP(C28,Artikel!$B$2:$E$190,3,FALSE)),"",VLOOKUP(C28,Artikel!$B$2:$E$190,3,FALSE))</f>
        <v/>
      </c>
      <c r="G28" s="220"/>
      <c r="H28" s="113"/>
      <c r="I28" s="264" t="str">
        <f>IF(F28="","",H28*F28)</f>
        <v/>
      </c>
      <c r="J28" s="265"/>
      <c r="K28" s="37" t="str">
        <f>IF(ISNA(VLOOKUP(B28,Artikel!$B$2:$G$158,6,FALSE)),"",VLOOKUP(B28,Artikel!$B$2:$G$158,6,FALSE))</f>
        <v/>
      </c>
      <c r="L28" s="46"/>
      <c r="M28" s="46"/>
      <c r="N28" s="41"/>
      <c r="O28" s="210"/>
      <c r="P28" s="210"/>
      <c r="Q28" s="210"/>
      <c r="R28" s="210"/>
      <c r="S28" s="210"/>
    </row>
    <row r="29" spans="1:19" ht="31.5" customHeight="1" x14ac:dyDescent="0.2">
      <c r="A29" s="72">
        <v>7</v>
      </c>
      <c r="B29" s="107"/>
      <c r="C29" s="108"/>
      <c r="D29" s="217" t="str">
        <f>IF(ISNA(VLOOKUP(C29,Artikel!$B$2:$C$190,2,FALSE)),"",VLOOKUP(C29,Artikel!$B$2:$C$190,2,FALSE))</f>
        <v/>
      </c>
      <c r="E29" s="218"/>
      <c r="F29" s="219" t="str">
        <f>IF(ISNA(VLOOKUP(C29,Artikel!$B$2:$E$190,3,FALSE)),"",VLOOKUP(C29,Artikel!$B$2:$E$190,3,FALSE))</f>
        <v/>
      </c>
      <c r="G29" s="220"/>
      <c r="H29" s="113"/>
      <c r="I29" s="219" t="str">
        <f t="shared" si="0"/>
        <v/>
      </c>
      <c r="J29" s="221"/>
      <c r="K29" s="37" t="str">
        <f>IF(ISNA(VLOOKUP(B29,Artikel!$B$2:$G$158,6,FALSE)),"",VLOOKUP(B29,Artikel!$B$2:$G$158,6,FALSE))</f>
        <v/>
      </c>
      <c r="L29" s="46"/>
      <c r="M29" s="46"/>
      <c r="N29" s="41"/>
    </row>
    <row r="30" spans="1:19" ht="31.5" customHeight="1" x14ac:dyDescent="0.2">
      <c r="A30" s="72">
        <v>8</v>
      </c>
      <c r="B30" s="107"/>
      <c r="C30" s="108"/>
      <c r="D30" s="217" t="str">
        <f>IF(ISNA(VLOOKUP(C30,Artikel!$B$2:$C$190,2,FALSE)),"",VLOOKUP(C30,Artikel!$B$2:$C$190,2,FALSE))</f>
        <v/>
      </c>
      <c r="E30" s="218"/>
      <c r="F30" s="219" t="str">
        <f>IF(ISNA(VLOOKUP(C30,Artikel!$B$2:$E$190,3,FALSE)),"",VLOOKUP(C30,Artikel!$B$2:$E$190,3,FALSE))</f>
        <v/>
      </c>
      <c r="G30" s="220"/>
      <c r="H30" s="113"/>
      <c r="I30" s="219" t="str">
        <f t="shared" si="0"/>
        <v/>
      </c>
      <c r="J30" s="221"/>
      <c r="K30" s="37" t="str">
        <f>IF(ISNA(VLOOKUP(B30,Artikel!$B$2:$G$158,6,FALSE)),"",VLOOKUP(B30,Artikel!$B$2:$G$158,6,FALSE))</f>
        <v/>
      </c>
      <c r="L30" s="46"/>
      <c r="M30" s="46"/>
      <c r="N30" s="41"/>
    </row>
    <row r="31" spans="1:19" ht="31.5" customHeight="1" x14ac:dyDescent="0.2">
      <c r="A31" s="72">
        <v>9</v>
      </c>
      <c r="B31" s="107"/>
      <c r="C31" s="108"/>
      <c r="D31" s="217" t="str">
        <f>IF(ISNA(VLOOKUP(C31,Artikel!$B$2:$C$190,2,FALSE)),"",VLOOKUP(C31,Artikel!$B$2:$C$190,2,FALSE))</f>
        <v/>
      </c>
      <c r="E31" s="218"/>
      <c r="F31" s="219" t="str">
        <f>IF(ISNA(VLOOKUP(C31,Artikel!$B$2:$E$190,3,FALSE)),"",VLOOKUP(C31,Artikel!$B$2:$E$190,3,FALSE))</f>
        <v/>
      </c>
      <c r="G31" s="220"/>
      <c r="H31" s="113"/>
      <c r="I31" s="219" t="str">
        <f t="shared" si="0"/>
        <v/>
      </c>
      <c r="J31" s="221"/>
      <c r="K31" s="37" t="str">
        <f>IF(ISNA(VLOOKUP(B31,Artikel!$B$2:$G$158,6,FALSE)),"",VLOOKUP(B31,Artikel!$B$2:$G$158,6,FALSE))</f>
        <v/>
      </c>
      <c r="L31" s="46"/>
      <c r="M31" s="46"/>
      <c r="N31" s="41"/>
    </row>
    <row r="32" spans="1:19" ht="31.5" customHeight="1" x14ac:dyDescent="0.2">
      <c r="A32" s="72">
        <v>10</v>
      </c>
      <c r="B32" s="107"/>
      <c r="C32" s="108"/>
      <c r="D32" s="217" t="str">
        <f>IF(ISNA(VLOOKUP(C32,Artikel!$B$2:$C$190,2,FALSE)),"",VLOOKUP(C32,Artikel!$B$2:$C$190,2,FALSE))</f>
        <v/>
      </c>
      <c r="E32" s="218"/>
      <c r="F32" s="219" t="str">
        <f>IF(ISNA(VLOOKUP(C32,Artikel!$B$2:$E$190,3,FALSE)),"",VLOOKUP(C32,Artikel!$B$2:$E$190,3,FALSE))</f>
        <v/>
      </c>
      <c r="G32" s="220"/>
      <c r="H32" s="113"/>
      <c r="I32" s="219" t="str">
        <f t="shared" si="0"/>
        <v/>
      </c>
      <c r="J32" s="221"/>
      <c r="K32" s="37" t="str">
        <f>IF(ISNA(VLOOKUP(B32,Artikel!$B$2:$G$158,6,FALSE)),"",VLOOKUP(B32,Artikel!$B$2:$G$158,6,FALSE))</f>
        <v/>
      </c>
      <c r="L32" s="46"/>
      <c r="M32" s="46"/>
      <c r="N32" s="41"/>
    </row>
    <row r="33" spans="1:19" ht="31.5" customHeight="1" x14ac:dyDescent="0.2">
      <c r="A33" s="72">
        <v>11</v>
      </c>
      <c r="B33" s="107"/>
      <c r="C33" s="108"/>
      <c r="D33" s="217" t="str">
        <f>IF(ISNA(VLOOKUP(C33,Artikel!$B$2:$C$190,2,FALSE)),"",VLOOKUP(C33,Artikel!$B$2:$C$190,2,FALSE))</f>
        <v/>
      </c>
      <c r="E33" s="218"/>
      <c r="F33" s="219" t="str">
        <f>IF(ISNA(VLOOKUP(C33,Artikel!$B$2:$E$190,3,FALSE)),"",VLOOKUP(C33,Artikel!$B$2:$E$190,3,FALSE))</f>
        <v/>
      </c>
      <c r="G33" s="220"/>
      <c r="H33" s="113"/>
      <c r="I33" s="219" t="str">
        <f t="shared" si="0"/>
        <v/>
      </c>
      <c r="J33" s="221"/>
      <c r="K33" s="37" t="str">
        <f>IF(ISNA(VLOOKUP(B33,Artikel!$B$2:$G$158,6,FALSE)),"",VLOOKUP(B33,Artikel!$B$2:$G$158,6,FALSE))</f>
        <v/>
      </c>
      <c r="L33" s="46"/>
      <c r="M33" s="46"/>
      <c r="N33" s="41"/>
    </row>
    <row r="34" spans="1:19" ht="31.5" customHeight="1" x14ac:dyDescent="0.2">
      <c r="A34" s="72">
        <v>12</v>
      </c>
      <c r="B34" s="107"/>
      <c r="C34" s="108"/>
      <c r="D34" s="217" t="str">
        <f>IF(ISNA(VLOOKUP(C34,Artikel!$B$2:$C$190,2,FALSE)),"",VLOOKUP(C34,Artikel!$B$2:$C$190,2,FALSE))</f>
        <v/>
      </c>
      <c r="E34" s="218"/>
      <c r="F34" s="219" t="str">
        <f>IF(ISNA(VLOOKUP(C34,Artikel!$B$2:$E$190,3,FALSE)),"",VLOOKUP(C34,Artikel!$B$2:$E$190,3,FALSE))</f>
        <v/>
      </c>
      <c r="G34" s="220"/>
      <c r="H34" s="113"/>
      <c r="I34" s="219" t="str">
        <f t="shared" si="0"/>
        <v/>
      </c>
      <c r="J34" s="221"/>
      <c r="K34" s="37" t="str">
        <f>IF(ISNA(VLOOKUP(B34,Artikel!$B$2:$G$158,6,FALSE)),"",VLOOKUP(B34,Artikel!$B$2:$G$158,6,FALSE))</f>
        <v/>
      </c>
      <c r="L34" s="46"/>
      <c r="M34" s="46"/>
      <c r="N34" s="41"/>
    </row>
    <row r="35" spans="1:19" ht="31.5" customHeight="1" x14ac:dyDescent="0.2">
      <c r="A35" s="72">
        <v>13</v>
      </c>
      <c r="B35" s="107"/>
      <c r="C35" s="108"/>
      <c r="D35" s="217" t="str">
        <f>IF(ISNA(VLOOKUP(C35,Artikel!$B$2:$C$190,2,FALSE)),"",VLOOKUP(C35,Artikel!$B$2:$C$190,2,FALSE))</f>
        <v/>
      </c>
      <c r="E35" s="218"/>
      <c r="F35" s="219" t="str">
        <f>IF(ISNA(VLOOKUP(C35,Artikel!$B$2:$E$190,3,FALSE)),"",VLOOKUP(C35,Artikel!$B$2:$E$190,3,FALSE))</f>
        <v/>
      </c>
      <c r="G35" s="220"/>
      <c r="H35" s="113"/>
      <c r="I35" s="219" t="str">
        <f t="shared" si="0"/>
        <v/>
      </c>
      <c r="J35" s="221"/>
      <c r="K35" s="37" t="str">
        <f>IF(ISNA(VLOOKUP(B35,Artikel!$B$2:$G$158,6,FALSE)),"",VLOOKUP(B35,Artikel!$B$2:$G$158,6,FALSE))</f>
        <v/>
      </c>
      <c r="L35" s="46"/>
      <c r="M35" s="46"/>
      <c r="N35" s="41"/>
    </row>
    <row r="36" spans="1:19" ht="31.5" customHeight="1" x14ac:dyDescent="0.2">
      <c r="A36" s="72">
        <v>14</v>
      </c>
      <c r="B36" s="107"/>
      <c r="C36" s="108"/>
      <c r="D36" s="217" t="str">
        <f>IF(ISNA(VLOOKUP(C36,Artikel!$B$2:$C$190,2,FALSE)),"",VLOOKUP(C36,Artikel!$B$2:$C$190,2,FALSE))</f>
        <v/>
      </c>
      <c r="E36" s="218"/>
      <c r="F36" s="219" t="str">
        <f>IF(ISNA(VLOOKUP(C36,Artikel!$B$2:$E$190,3,FALSE)),"",VLOOKUP(C36,Artikel!$B$2:$E$190,3,FALSE))</f>
        <v/>
      </c>
      <c r="G36" s="220"/>
      <c r="H36" s="113"/>
      <c r="I36" s="219" t="str">
        <f t="shared" si="0"/>
        <v/>
      </c>
      <c r="J36" s="221"/>
      <c r="K36" s="37" t="str">
        <f>IF(ISNA(VLOOKUP(B36,Artikel!$B$2:$G$158,6,FALSE)),"",VLOOKUP(B36,Artikel!$B$2:$G$158,6,FALSE))</f>
        <v/>
      </c>
      <c r="L36" s="46"/>
      <c r="M36" s="46"/>
      <c r="N36" s="41"/>
    </row>
    <row r="37" spans="1:19" ht="31.5" customHeight="1" x14ac:dyDescent="0.2">
      <c r="A37" s="72">
        <v>15</v>
      </c>
      <c r="B37" s="107"/>
      <c r="C37" s="108"/>
      <c r="D37" s="217" t="str">
        <f>IF(ISNA(VLOOKUP(C37,Artikel!$B$2:$C$190,2,FALSE)),"",VLOOKUP(C37,Artikel!$B$2:$C$190,2,FALSE))</f>
        <v/>
      </c>
      <c r="E37" s="218"/>
      <c r="F37" s="219" t="str">
        <f>IF(ISNA(VLOOKUP(C37,Artikel!$B$2:$E$190,3,FALSE)),"",VLOOKUP(C37,Artikel!$B$2:$E$190,3,FALSE))</f>
        <v/>
      </c>
      <c r="G37" s="220"/>
      <c r="H37" s="113"/>
      <c r="I37" s="219" t="str">
        <f t="shared" si="0"/>
        <v/>
      </c>
      <c r="J37" s="221"/>
      <c r="K37" s="37" t="str">
        <f>IF(ISNA(VLOOKUP(B37,Artikel!$B$2:$G$158,6,FALSE)),"",VLOOKUP(B37,Artikel!$B$2:$G$158,6,FALSE))</f>
        <v/>
      </c>
      <c r="L37" s="46"/>
      <c r="M37" s="46"/>
      <c r="N37" s="41"/>
    </row>
    <row r="38" spans="1:19" ht="31.5" customHeight="1" x14ac:dyDescent="0.2">
      <c r="A38" s="72">
        <v>16</v>
      </c>
      <c r="B38" s="107"/>
      <c r="C38" s="108"/>
      <c r="D38" s="217" t="str">
        <f>IF(ISNA(VLOOKUP(C38,Artikel!$B$2:$C$190,2,FALSE)),"",VLOOKUP(C38,Artikel!$B$2:$C$190,2,FALSE))</f>
        <v/>
      </c>
      <c r="E38" s="218"/>
      <c r="F38" s="219" t="str">
        <f>IF(ISNA(VLOOKUP(C38,Artikel!$B$2:$E$190,3,FALSE)),"",VLOOKUP(C38,Artikel!$B$2:$E$190,3,FALSE))</f>
        <v/>
      </c>
      <c r="G38" s="220"/>
      <c r="H38" s="113"/>
      <c r="I38" s="219" t="str">
        <f t="shared" si="0"/>
        <v/>
      </c>
      <c r="J38" s="221"/>
      <c r="K38" s="37" t="str">
        <f>IF(ISNA(VLOOKUP(B38,Artikel!$B$2:$G$158,6,FALSE)),"",VLOOKUP(B38,Artikel!$B$2:$G$158,6,FALSE))</f>
        <v/>
      </c>
      <c r="L38" s="46"/>
      <c r="M38" s="46"/>
      <c r="N38" s="41"/>
    </row>
    <row r="39" spans="1:19" ht="31.5" customHeight="1" x14ac:dyDescent="0.2">
      <c r="A39" s="72">
        <v>17</v>
      </c>
      <c r="B39" s="107"/>
      <c r="C39" s="108"/>
      <c r="D39" s="73"/>
      <c r="E39" s="74"/>
      <c r="F39" s="75"/>
      <c r="G39" s="76"/>
      <c r="H39" s="113"/>
      <c r="I39" s="75"/>
      <c r="J39" s="77"/>
      <c r="K39" s="37"/>
      <c r="L39" s="46"/>
      <c r="M39" s="46"/>
      <c r="N39" s="41"/>
    </row>
    <row r="40" spans="1:19" ht="31.5" customHeight="1" x14ac:dyDescent="0.2">
      <c r="A40" s="72">
        <v>18</v>
      </c>
      <c r="B40" s="107"/>
      <c r="C40" s="108"/>
      <c r="D40" s="73"/>
      <c r="E40" s="74"/>
      <c r="F40" s="75"/>
      <c r="G40" s="76"/>
      <c r="H40" s="113"/>
      <c r="I40" s="75"/>
      <c r="J40" s="77"/>
      <c r="K40" s="37"/>
      <c r="L40" s="46"/>
      <c r="M40" s="46"/>
      <c r="N40" s="41"/>
    </row>
    <row r="41" spans="1:19" ht="31.5" customHeight="1" x14ac:dyDescent="0.2">
      <c r="A41" s="72">
        <v>19</v>
      </c>
      <c r="B41" s="107"/>
      <c r="C41" s="108"/>
      <c r="D41" s="217" t="str">
        <f>IF(ISNA(VLOOKUP(C41,Artikel!$B$2:$C$190,2,FALSE)),"",VLOOKUP(C41,Artikel!$B$2:$C$190,2,FALSE))</f>
        <v/>
      </c>
      <c r="E41" s="218"/>
      <c r="F41" s="219" t="str">
        <f>IF(ISNA(VLOOKUP(C41,Artikel!$B$2:$E$190,3,FALSE)),"",VLOOKUP(C41,Artikel!$B$2:$E$190,3,FALSE))</f>
        <v/>
      </c>
      <c r="G41" s="220"/>
      <c r="H41" s="113"/>
      <c r="I41" s="219" t="str">
        <f t="shared" si="0"/>
        <v/>
      </c>
      <c r="J41" s="221"/>
      <c r="K41" s="37" t="str">
        <f>IF(ISNA(VLOOKUP(B41,Artikel!$B$2:$G$158,6,FALSE)),"",VLOOKUP(B41,Artikel!$B$2:$G$158,6,FALSE))</f>
        <v/>
      </c>
      <c r="L41" s="46"/>
      <c r="M41" s="46"/>
      <c r="N41" s="41"/>
    </row>
    <row r="42" spans="1:19" ht="31.5" customHeight="1" x14ac:dyDescent="0.2">
      <c r="A42" s="78">
        <v>20</v>
      </c>
      <c r="B42" s="109"/>
      <c r="C42" s="110"/>
      <c r="D42" s="79"/>
      <c r="E42" s="80"/>
      <c r="F42" s="81"/>
      <c r="G42" s="82"/>
      <c r="H42" s="114"/>
      <c r="I42" s="81"/>
      <c r="J42" s="83"/>
      <c r="K42" s="37"/>
      <c r="L42" s="46"/>
      <c r="M42" s="46"/>
      <c r="N42" s="41"/>
    </row>
    <row r="43" spans="1:19" ht="31.5" customHeight="1" thickBot="1" x14ac:dyDescent="0.25">
      <c r="A43" s="84">
        <v>21</v>
      </c>
      <c r="B43" s="111"/>
      <c r="C43" s="112"/>
      <c r="D43" s="234"/>
      <c r="E43" s="235"/>
      <c r="F43" s="231"/>
      <c r="G43" s="232"/>
      <c r="H43" s="89"/>
      <c r="I43" s="231"/>
      <c r="J43" s="233"/>
      <c r="K43" s="37" t="str">
        <f>IF(ISNA(VLOOKUP(B43,Artikel!$B$2:$G$158,6,FALSE)),"",VLOOKUP(B43,Artikel!$B$2:$G$158,6,FALSE))</f>
        <v/>
      </c>
      <c r="L43" s="46"/>
      <c r="M43" s="46"/>
      <c r="N43" s="41"/>
    </row>
    <row r="44" spans="1:19" ht="17.25" customHeight="1" x14ac:dyDescent="0.2">
      <c r="A44" s="85">
        <v>22</v>
      </c>
      <c r="B44" s="86" t="s">
        <v>42</v>
      </c>
      <c r="C44" s="222" t="s">
        <v>66</v>
      </c>
      <c r="D44" s="223"/>
      <c r="E44" s="224"/>
      <c r="F44" s="225">
        <v>12</v>
      </c>
      <c r="G44" s="226"/>
      <c r="H44" s="87">
        <f>IF(H20="JA",1,0)</f>
        <v>0</v>
      </c>
      <c r="I44" s="225">
        <f>IF(F44="","",H44*F44)</f>
        <v>0</v>
      </c>
      <c r="J44" s="227"/>
      <c r="K44" s="38" t="str">
        <f>IF(ISNA(VLOOKUP(B44,Artikel!$B$2:$G$158,6,FALSE)),"",VLOOKUP(B44,Artikel!$B$2:$G$158,6,FALSE))</f>
        <v/>
      </c>
      <c r="L44" s="32"/>
      <c r="M44" s="32"/>
      <c r="N44" s="32"/>
    </row>
    <row r="45" spans="1:19" ht="17.25" customHeight="1" thickBot="1" x14ac:dyDescent="0.25">
      <c r="A45" s="84">
        <v>23</v>
      </c>
      <c r="B45" s="88" t="s">
        <v>42</v>
      </c>
      <c r="C45" s="228" t="s">
        <v>65</v>
      </c>
      <c r="D45" s="229"/>
      <c r="E45" s="230"/>
      <c r="F45" s="231">
        <f>IF(C20="JA, Zustellung inkl. Aufbau!",12,IF(C20="JA, nur Zustellung!",6,0))</f>
        <v>0</v>
      </c>
      <c r="G45" s="232"/>
      <c r="H45" s="89">
        <f>IF(C20="JA, nur Zustellung!",1,IF(C20="JA, Zustellung inkl. Aufbau!",1,0))</f>
        <v>0</v>
      </c>
      <c r="I45" s="231">
        <f>IF(F45="","",H45*F45)</f>
        <v>0</v>
      </c>
      <c r="J45" s="233"/>
      <c r="K45" s="38" t="str">
        <f>IF(ISNA(VLOOKUP(B45,Artikel!$B$2:$G$158,6,FALSE)),"",VLOOKUP(B45,Artikel!$B$2:$G$158,6,FALSE))</f>
        <v/>
      </c>
      <c r="L45" s="32"/>
      <c r="M45" s="32"/>
      <c r="N45" s="32"/>
    </row>
    <row r="46" spans="1:19" ht="26.25" customHeight="1" x14ac:dyDescent="0.2">
      <c r="A46" s="253" t="s">
        <v>78</v>
      </c>
      <c r="B46" s="254"/>
      <c r="C46" s="115"/>
      <c r="D46" s="255" t="s">
        <v>22</v>
      </c>
      <c r="E46" s="255"/>
      <c r="F46" s="256"/>
      <c r="G46" s="257"/>
      <c r="H46" s="90" t="s">
        <v>21</v>
      </c>
      <c r="I46" s="258">
        <f>SUM(I23:I45)</f>
        <v>0</v>
      </c>
      <c r="J46" s="259"/>
      <c r="K46" s="39"/>
      <c r="L46" s="32"/>
      <c r="M46" s="32"/>
      <c r="N46" s="32"/>
    </row>
    <row r="47" spans="1:19" ht="26.25" customHeight="1" thickBot="1" x14ac:dyDescent="0.25">
      <c r="A47" s="260" t="s">
        <v>63</v>
      </c>
      <c r="B47" s="261"/>
      <c r="C47" s="91"/>
      <c r="D47" s="92"/>
      <c r="E47" s="93"/>
      <c r="F47" s="94"/>
      <c r="G47" s="262"/>
      <c r="H47" s="262"/>
      <c r="I47" s="95"/>
      <c r="J47" s="96"/>
    </row>
    <row r="48" spans="1:19" ht="34.5" customHeight="1" x14ac:dyDescent="0.2">
      <c r="A48" s="238" t="s">
        <v>77</v>
      </c>
      <c r="B48" s="239"/>
      <c r="C48" s="240"/>
      <c r="D48" s="241"/>
      <c r="E48" s="241"/>
      <c r="F48" s="241"/>
      <c r="G48" s="241"/>
      <c r="H48" s="241"/>
      <c r="I48" s="241"/>
      <c r="J48" s="242"/>
      <c r="O48" s="210" t="s">
        <v>97</v>
      </c>
      <c r="P48" s="210"/>
      <c r="Q48" s="210"/>
      <c r="R48" s="210"/>
      <c r="S48" s="210"/>
    </row>
    <row r="49" spans="1:19" ht="34.5" customHeight="1" x14ac:dyDescent="0.2">
      <c r="A49" s="243" t="s">
        <v>89</v>
      </c>
      <c r="B49" s="244"/>
      <c r="C49" s="245"/>
      <c r="D49" s="246"/>
      <c r="E49" s="246"/>
      <c r="F49" s="246"/>
      <c r="G49" s="246"/>
      <c r="H49" s="246"/>
      <c r="I49" s="246"/>
      <c r="J49" s="247"/>
      <c r="O49" s="210"/>
      <c r="P49" s="210"/>
      <c r="Q49" s="210"/>
      <c r="R49" s="210"/>
      <c r="S49" s="210"/>
    </row>
    <row r="50" spans="1:19" ht="34.5" customHeight="1" thickBot="1" x14ac:dyDescent="0.25">
      <c r="A50" s="248"/>
      <c r="B50" s="249"/>
      <c r="C50" s="250"/>
      <c r="D50" s="251"/>
      <c r="E50" s="251"/>
      <c r="F50" s="251"/>
      <c r="G50" s="251"/>
      <c r="H50" s="251"/>
      <c r="I50" s="251"/>
      <c r="J50" s="252"/>
    </row>
    <row r="51" spans="1:19" ht="15.75" x14ac:dyDescent="0.2">
      <c r="A51" s="97" t="s">
        <v>6</v>
      </c>
      <c r="B51" s="98"/>
      <c r="C51" s="99" t="s">
        <v>79</v>
      </c>
      <c r="D51" s="98"/>
      <c r="E51" s="100" t="s">
        <v>24</v>
      </c>
      <c r="F51" s="100"/>
      <c r="G51" s="100"/>
      <c r="H51" s="100"/>
      <c r="I51" s="100"/>
      <c r="J51" s="101"/>
    </row>
    <row r="52" spans="1:19" ht="24" customHeight="1" thickBot="1" x14ac:dyDescent="0.25">
      <c r="A52" s="212"/>
      <c r="B52" s="213"/>
      <c r="C52" s="214"/>
      <c r="D52" s="116"/>
      <c r="E52" s="215"/>
      <c r="F52" s="213"/>
      <c r="G52" s="213"/>
      <c r="H52" s="213"/>
      <c r="I52" s="213"/>
      <c r="J52" s="214"/>
    </row>
    <row r="53" spans="1:19" ht="5.25" customHeight="1" x14ac:dyDescent="0.2">
      <c r="A53" s="216"/>
      <c r="B53" s="216"/>
      <c r="C53" s="216"/>
      <c r="D53" s="216"/>
      <c r="E53" s="216"/>
      <c r="F53" s="216"/>
      <c r="G53" s="216"/>
      <c r="H53" s="216"/>
      <c r="I53" s="216"/>
      <c r="J53" s="216"/>
    </row>
    <row r="54" spans="1:19" ht="25.5" customHeight="1" x14ac:dyDescent="0.2">
      <c r="A54" s="263" t="s">
        <v>90</v>
      </c>
      <c r="B54" s="263"/>
      <c r="C54" s="263"/>
      <c r="D54" s="263"/>
      <c r="E54" s="263"/>
      <c r="F54" s="263"/>
      <c r="G54" s="263"/>
      <c r="H54" s="263"/>
      <c r="I54" s="263"/>
      <c r="J54" s="263"/>
    </row>
    <row r="55" spans="1:19" ht="25.5" customHeight="1" x14ac:dyDescent="0.2">
      <c r="A55" s="263"/>
      <c r="B55" s="263"/>
      <c r="C55" s="263"/>
      <c r="D55" s="263"/>
      <c r="E55" s="263"/>
      <c r="F55" s="263"/>
      <c r="G55" s="263"/>
      <c r="H55" s="263"/>
      <c r="I55" s="263"/>
      <c r="J55" s="263"/>
    </row>
    <row r="56" spans="1:19" ht="25.5" customHeight="1" x14ac:dyDescent="0.2">
      <c r="A56" s="236"/>
      <c r="B56" s="236"/>
      <c r="C56" s="236"/>
      <c r="D56" s="236"/>
      <c r="E56" s="236"/>
      <c r="F56" s="236"/>
      <c r="G56" s="236"/>
      <c r="H56" s="236"/>
      <c r="I56" s="236"/>
      <c r="J56" s="236"/>
    </row>
    <row r="57" spans="1:19" ht="25.5" customHeight="1" x14ac:dyDescent="0.2">
      <c r="A57" s="237"/>
      <c r="B57" s="237"/>
      <c r="C57" s="237"/>
      <c r="D57" s="237"/>
      <c r="E57" s="237"/>
      <c r="F57" s="237"/>
      <c r="G57" s="237"/>
      <c r="H57" s="237"/>
      <c r="I57" s="237"/>
      <c r="J57" s="237"/>
    </row>
    <row r="58" spans="1:19" ht="25.5" customHeight="1" x14ac:dyDescent="0.2"/>
  </sheetData>
  <sheetProtection algorithmName="SHA-512" hashValue="U+g9PfaoKxPW+9aYd7hi+yIbD/9qXzl8XLJm/oP0dVP84xnBgNG1yHmCdrvLnXH0PZXQRcraNZtMIoyFgFO5BQ==" saltValue="NOf3XjWYwp8MSc1GNB62tw==" spinCount="100000" sheet="1" selectLockedCells="1" selectUnlockedCells="1"/>
  <mergeCells count="112">
    <mergeCell ref="E9:J9"/>
    <mergeCell ref="E10:J10"/>
    <mergeCell ref="A11:B11"/>
    <mergeCell ref="E11:H11"/>
    <mergeCell ref="E12:J12"/>
    <mergeCell ref="A14:B14"/>
    <mergeCell ref="E14:G14"/>
    <mergeCell ref="H14:J14"/>
    <mergeCell ref="L2:M2"/>
    <mergeCell ref="A6:B6"/>
    <mergeCell ref="E6:J6"/>
    <mergeCell ref="A7:B8"/>
    <mergeCell ref="E7:J7"/>
    <mergeCell ref="E8:J8"/>
    <mergeCell ref="L19:L22"/>
    <mergeCell ref="M19:M22"/>
    <mergeCell ref="A20:B20"/>
    <mergeCell ref="E20:G20"/>
    <mergeCell ref="D22:E22"/>
    <mergeCell ref="F22:G22"/>
    <mergeCell ref="I22:J22"/>
    <mergeCell ref="A16:B16"/>
    <mergeCell ref="H16:J16"/>
    <mergeCell ref="A18:B18"/>
    <mergeCell ref="E18:G18"/>
    <mergeCell ref="H18:J18"/>
    <mergeCell ref="C19:E19"/>
    <mergeCell ref="I19:J19"/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D29:E29"/>
    <mergeCell ref="F29:G29"/>
    <mergeCell ref="I29:J29"/>
    <mergeCell ref="D30:E30"/>
    <mergeCell ref="F30:G30"/>
    <mergeCell ref="I30:J30"/>
    <mergeCell ref="D27:E27"/>
    <mergeCell ref="F27:G27"/>
    <mergeCell ref="I27:J27"/>
    <mergeCell ref="D28:E28"/>
    <mergeCell ref="F28:G28"/>
    <mergeCell ref="I28:J28"/>
    <mergeCell ref="D34:E34"/>
    <mergeCell ref="F34:G34"/>
    <mergeCell ref="I34:J34"/>
    <mergeCell ref="D31:E31"/>
    <mergeCell ref="F31:G31"/>
    <mergeCell ref="I31:J31"/>
    <mergeCell ref="D32:E32"/>
    <mergeCell ref="F32:G32"/>
    <mergeCell ref="I32:J32"/>
    <mergeCell ref="A56:J56"/>
    <mergeCell ref="A57:J57"/>
    <mergeCell ref="A48:B48"/>
    <mergeCell ref="C48:J48"/>
    <mergeCell ref="A49:B49"/>
    <mergeCell ref="C49:J49"/>
    <mergeCell ref="A50:B50"/>
    <mergeCell ref="C50:J50"/>
    <mergeCell ref="A46:B46"/>
    <mergeCell ref="D46:E46"/>
    <mergeCell ref="F46:G46"/>
    <mergeCell ref="I46:J46"/>
    <mergeCell ref="A47:B47"/>
    <mergeCell ref="G47:H47"/>
    <mergeCell ref="A54:J55"/>
    <mergeCell ref="C44:E44"/>
    <mergeCell ref="F44:G44"/>
    <mergeCell ref="I44:J44"/>
    <mergeCell ref="C45:E45"/>
    <mergeCell ref="F45:G45"/>
    <mergeCell ref="I45:J45"/>
    <mergeCell ref="D41:E41"/>
    <mergeCell ref="F41:G41"/>
    <mergeCell ref="I41:J41"/>
    <mergeCell ref="D43:E43"/>
    <mergeCell ref="F43:G43"/>
    <mergeCell ref="I43:J43"/>
    <mergeCell ref="O18:S21"/>
    <mergeCell ref="O48:S49"/>
    <mergeCell ref="O23:S24"/>
    <mergeCell ref="O10:S14"/>
    <mergeCell ref="O25:S26"/>
    <mergeCell ref="O27:S28"/>
    <mergeCell ref="A52:C52"/>
    <mergeCell ref="E52:J52"/>
    <mergeCell ref="A53:J53"/>
    <mergeCell ref="D37:E37"/>
    <mergeCell ref="F37:G37"/>
    <mergeCell ref="I37:J37"/>
    <mergeCell ref="D38:E38"/>
    <mergeCell ref="F38:G38"/>
    <mergeCell ref="I38:J38"/>
    <mergeCell ref="D35:E35"/>
    <mergeCell ref="F35:G35"/>
    <mergeCell ref="I35:J35"/>
    <mergeCell ref="D36:E36"/>
    <mergeCell ref="F36:G36"/>
    <mergeCell ref="I36:J36"/>
    <mergeCell ref="D33:E33"/>
    <mergeCell ref="F33:G33"/>
    <mergeCell ref="I33:J33"/>
  </mergeCells>
  <dataValidations count="6">
    <dataValidation type="whole" allowBlank="1" showInputMessage="1" showErrorMessage="1" errorTitle="Achtung!" error="Bitte für die Personenanzahl nur ganze Zahlen (&gt;0) eingeben." sqref="J13 J11" xr:uid="{09A348EC-9501-44DA-A2AD-62E6F18A552E}">
      <formula1>0</formula1>
      <formula2>10000</formula2>
    </dataValidation>
    <dataValidation type="list" allowBlank="1" showInputMessage="1" showErrorMessage="1" sqref="C20" xr:uid="{EEA3019C-C725-4E4E-B82F-D6BAD7E25E3F}">
      <mc:AlternateContent xmlns:x12ac="http://schemas.microsoft.com/office/spreadsheetml/2011/1/ac" xmlns:mc="http://schemas.openxmlformats.org/markup-compatibility/2006">
        <mc:Choice Requires="x12ac">
          <x12ac:list>"JA, nur Zustellung!","JA, Zustellung inkl. Aufbau!","NEIN, wir holen selbst ab!"</x12ac:list>
        </mc:Choice>
        <mc:Fallback>
          <formula1>"JA, nur Zustellung!,JA, Zustellung inkl. Aufbau!,NEIN, wir holen selbst ab!"</formula1>
        </mc:Fallback>
      </mc:AlternateContent>
    </dataValidation>
    <dataValidation type="list" allowBlank="1" showInputMessage="1" showErrorMessage="1" sqref="H20" xr:uid="{DE9349A1-5BD8-42AD-8086-6D2C5E25F6FD}">
      <formula1>"JA,NEIN"</formula1>
    </dataValidation>
    <dataValidation allowBlank="1" showInputMessage="1" showErrorMessage="1" errorTitle="Achtung!" error="Bitte wählen Sie eine Kostenstelle aus der Liste aus." sqref="A7:B8" xr:uid="{E4594BD2-225F-477E-9354-CDD40B0E6863}"/>
    <dataValidation type="list" allowBlank="1" showInputMessage="1" showErrorMessage="1" errorTitle="Fehler" error="Bitte wählen Sie eine Kategorie aus der Liste aus!" promptTitle="Kategorie wählen" prompt="Bitte nutzen Sie dieses DropDown zur Auswahl Ihrer gewünschten Produktkategorie!" sqref="B23:B43" xr:uid="{AF606917-B1F5-46BD-8B93-118C7328B715}">
      <formula1>ListeKategorien</formula1>
    </dataValidation>
    <dataValidation type="list" allowBlank="1" showInputMessage="1" showErrorMessage="1" errorTitle="Fehler" error="Bitte wählen Sie ein Produkt aus der Liste aus!" promptTitle="Auswahl Wunschprodukt" prompt="Bitte nutzen Sie dieses DropDown zur Auswahl Ihrer Wunschprodukte!" sqref="C23:C43" xr:uid="{5F71A92F-654D-4CFC-A113-C01BED62ED15}">
      <formula1>ListeArtikel</formula1>
    </dataValidation>
  </dataValidations>
  <printOptions horizontalCentered="1"/>
  <pageMargins left="3.937007874015748E-2" right="3.937007874015748E-2" top="0.19685039370078741" bottom="0.19685039370078741" header="0.31496062992125984" footer="0.31496062992125984"/>
  <pageSetup paperSize="9" scale="1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160A2194-CFBB-4C33-A4EF-737592FAD812}">
          <x14:formula1>
            <xm:f>Firmenbezeichnung!$B$2:$B$24</xm:f>
          </x14:formula1>
          <xm:sqref>E7:J7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914B-330A-49B9-82A1-63F6A5B6F396}">
  <sheetPr>
    <pageSetUpPr fitToPage="1"/>
  </sheetPr>
  <dimension ref="A1:R61"/>
  <sheetViews>
    <sheetView showGridLines="0" tabSelected="1" topLeftCell="A31" zoomScale="80" zoomScaleNormal="80" zoomScaleSheetLayoutView="100" workbookViewId="0">
      <selection activeCell="E7" sqref="E7:K7"/>
    </sheetView>
  </sheetViews>
  <sheetFormatPr baseColWidth="10" defaultColWidth="11.42578125" defaultRowHeight="15" x14ac:dyDescent="0.2"/>
  <cols>
    <col min="1" max="1" width="4.7109375" style="6" customWidth="1"/>
    <col min="2" max="2" width="23.85546875" style="6" customWidth="1"/>
    <col min="3" max="3" width="50.28515625" style="6" customWidth="1"/>
    <col min="4" max="4" width="1.5703125" style="6" customWidth="1"/>
    <col min="5" max="5" width="8.42578125" style="6" customWidth="1"/>
    <col min="6" max="6" width="10.42578125" style="6" customWidth="1"/>
    <col min="7" max="7" width="4" style="6" customWidth="1"/>
    <col min="8" max="8" width="10.85546875" style="6" customWidth="1"/>
    <col min="9" max="9" width="6.85546875" style="129" customWidth="1"/>
    <col min="10" max="10" width="9.42578125" style="6" customWidth="1"/>
    <col min="11" max="11" width="9.7109375" style="6" customWidth="1"/>
    <col min="12" max="12" width="1.7109375" style="6" hidden="1" customWidth="1"/>
    <col min="13" max="13" width="8.42578125" style="6" hidden="1" customWidth="1"/>
    <col min="14" max="14" width="7.42578125" style="6" hidden="1" customWidth="1"/>
    <col min="15" max="15" width="0.7109375" style="6" hidden="1" customWidth="1"/>
    <col min="16" max="16" width="0" style="6" hidden="1" customWidth="1"/>
    <col min="17" max="16384" width="11.42578125" style="6"/>
  </cols>
  <sheetData>
    <row r="1" spans="1:15" ht="3.75" customHeight="1" x14ac:dyDescent="0.2">
      <c r="A1" s="15"/>
      <c r="B1" s="15"/>
    </row>
    <row r="2" spans="1:15" ht="24.75" customHeight="1" x14ac:dyDescent="0.2">
      <c r="A2" s="15"/>
      <c r="B2" s="15"/>
      <c r="H2" s="16"/>
      <c r="I2" s="130"/>
      <c r="M2" s="306" t="s">
        <v>82</v>
      </c>
      <c r="N2" s="306"/>
      <c r="O2" s="42"/>
    </row>
    <row r="3" spans="1:15" ht="24.75" customHeight="1" x14ac:dyDescent="0.2">
      <c r="H3" s="12"/>
      <c r="I3" s="131"/>
      <c r="M3" s="48" t="s">
        <v>83</v>
      </c>
      <c r="N3" s="48"/>
      <c r="O3" s="42"/>
    </row>
    <row r="4" spans="1:15" ht="24.75" customHeight="1" x14ac:dyDescent="0.2">
      <c r="M4" s="48" t="s">
        <v>84</v>
      </c>
      <c r="N4" s="48"/>
      <c r="O4" s="42"/>
    </row>
    <row r="5" spans="1:15" ht="24.75" customHeight="1" thickBot="1" x14ac:dyDescent="0.55000000000000004">
      <c r="B5" s="134" t="s">
        <v>274</v>
      </c>
      <c r="E5" s="7"/>
      <c r="H5" s="16"/>
      <c r="I5" s="130"/>
      <c r="M5" s="48" t="s">
        <v>85</v>
      </c>
      <c r="N5" s="48"/>
      <c r="O5" s="42"/>
    </row>
    <row r="6" spans="1:15" ht="18.75" customHeight="1" thickBot="1" x14ac:dyDescent="0.25">
      <c r="A6" s="307" t="s">
        <v>67</v>
      </c>
      <c r="B6" s="308"/>
      <c r="C6" s="33"/>
      <c r="D6" s="33"/>
      <c r="E6" s="309" t="s">
        <v>7</v>
      </c>
      <c r="F6" s="309"/>
      <c r="G6" s="309"/>
      <c r="H6" s="309"/>
      <c r="I6" s="309"/>
      <c r="J6" s="309"/>
      <c r="K6" s="310"/>
    </row>
    <row r="7" spans="1:15" ht="33" customHeight="1" x14ac:dyDescent="0.2">
      <c r="A7" s="361"/>
      <c r="B7" s="362"/>
      <c r="C7" s="55" t="s">
        <v>68</v>
      </c>
      <c r="D7" s="25"/>
      <c r="E7" s="384" t="s">
        <v>273</v>
      </c>
      <c r="F7" s="384"/>
      <c r="G7" s="384"/>
      <c r="H7" s="384"/>
      <c r="I7" s="384"/>
      <c r="J7" s="384"/>
      <c r="K7" s="385"/>
    </row>
    <row r="8" spans="1:15" ht="18.75" customHeight="1" thickBot="1" x14ac:dyDescent="0.25">
      <c r="A8" s="363"/>
      <c r="B8" s="364"/>
      <c r="C8" s="55" t="s">
        <v>98</v>
      </c>
      <c r="D8" s="25"/>
      <c r="E8" s="365"/>
      <c r="F8" s="365"/>
      <c r="G8" s="365"/>
      <c r="H8" s="365"/>
      <c r="I8" s="365"/>
      <c r="J8" s="365"/>
      <c r="K8" s="366"/>
    </row>
    <row r="9" spans="1:15" ht="18.75" customHeight="1" x14ac:dyDescent="0.2">
      <c r="A9" s="34"/>
      <c r="B9" s="8"/>
      <c r="C9" s="55" t="s">
        <v>26</v>
      </c>
      <c r="D9" s="25"/>
      <c r="E9" s="372"/>
      <c r="F9" s="372"/>
      <c r="G9" s="372"/>
      <c r="H9" s="372"/>
      <c r="I9" s="372"/>
      <c r="J9" s="372"/>
      <c r="K9" s="373"/>
    </row>
    <row r="10" spans="1:15" ht="32.25" customHeight="1" thickBot="1" x14ac:dyDescent="0.25">
      <c r="A10" s="34"/>
      <c r="B10" s="45"/>
      <c r="C10" s="55" t="s">
        <v>1</v>
      </c>
      <c r="D10" s="25"/>
      <c r="E10" s="370"/>
      <c r="F10" s="370"/>
      <c r="G10" s="370"/>
      <c r="H10" s="370"/>
      <c r="I10" s="370"/>
      <c r="J10" s="370"/>
      <c r="K10" s="371"/>
    </row>
    <row r="11" spans="1:15" ht="18.75" customHeight="1" thickBot="1" x14ac:dyDescent="0.25">
      <c r="A11" s="295"/>
      <c r="B11" s="296"/>
      <c r="C11" s="55" t="s">
        <v>2</v>
      </c>
      <c r="D11" s="25"/>
      <c r="E11" s="374"/>
      <c r="F11" s="375"/>
      <c r="G11" s="375"/>
      <c r="H11" s="375"/>
      <c r="I11" s="154"/>
      <c r="J11" s="155"/>
      <c r="K11" s="156"/>
    </row>
    <row r="12" spans="1:15" ht="18.75" customHeight="1" thickBot="1" x14ac:dyDescent="0.25">
      <c r="A12" s="49"/>
      <c r="B12" s="47"/>
      <c r="C12" s="55" t="s">
        <v>23</v>
      </c>
      <c r="D12" s="25"/>
      <c r="E12" s="374"/>
      <c r="F12" s="375"/>
      <c r="G12" s="375"/>
      <c r="H12" s="375"/>
      <c r="I12" s="375"/>
      <c r="J12" s="375"/>
      <c r="K12" s="376"/>
    </row>
    <row r="13" spans="1:15" ht="18.75" customHeight="1" thickBot="1" x14ac:dyDescent="0.25">
      <c r="A13" s="44"/>
      <c r="B13" s="43"/>
      <c r="C13" s="136" t="s">
        <v>75</v>
      </c>
      <c r="D13" s="36"/>
      <c r="E13" s="157"/>
      <c r="F13" s="157"/>
      <c r="G13" s="157"/>
      <c r="H13" s="157"/>
      <c r="I13" s="158"/>
      <c r="J13" s="159"/>
      <c r="K13" s="160"/>
    </row>
    <row r="14" spans="1:15" ht="18.75" customHeight="1" thickBot="1" x14ac:dyDescent="0.25">
      <c r="A14" s="300" t="s">
        <v>18</v>
      </c>
      <c r="B14" s="301"/>
      <c r="C14" s="208"/>
      <c r="D14" s="56"/>
      <c r="E14" s="377" t="s">
        <v>3</v>
      </c>
      <c r="F14" s="377"/>
      <c r="G14" s="377"/>
      <c r="H14" s="378"/>
      <c r="I14" s="379"/>
      <c r="J14" s="379"/>
      <c r="K14" s="380"/>
    </row>
    <row r="15" spans="1:15" ht="6.75" customHeight="1" thickBot="1" x14ac:dyDescent="0.25">
      <c r="A15" s="57"/>
      <c r="B15" s="58"/>
      <c r="C15" s="53"/>
      <c r="D15" s="53"/>
      <c r="E15" s="54"/>
      <c r="F15" s="54"/>
      <c r="G15" s="54"/>
      <c r="H15" s="59"/>
      <c r="I15" s="132"/>
      <c r="J15" s="53"/>
      <c r="K15" s="60"/>
    </row>
    <row r="16" spans="1:15" ht="18.75" customHeight="1" thickBot="1" x14ac:dyDescent="0.25">
      <c r="A16" s="277" t="s">
        <v>72</v>
      </c>
      <c r="B16" s="278"/>
      <c r="C16" s="161"/>
      <c r="D16" s="61"/>
      <c r="E16" s="381" t="s">
        <v>37</v>
      </c>
      <c r="F16" s="381"/>
      <c r="G16" s="381"/>
      <c r="H16" s="382"/>
      <c r="I16" s="382"/>
      <c r="J16" s="382"/>
      <c r="K16" s="383"/>
      <c r="L16" s="177"/>
      <c r="M16" s="177"/>
      <c r="N16" s="177"/>
    </row>
    <row r="17" spans="1:15" ht="6.75" customHeight="1" thickBot="1" x14ac:dyDescent="0.25">
      <c r="A17" s="57"/>
      <c r="B17" s="58"/>
      <c r="C17" s="178"/>
      <c r="D17" s="178"/>
      <c r="E17" s="381"/>
      <c r="F17" s="381"/>
      <c r="G17" s="381"/>
      <c r="H17" s="382"/>
      <c r="I17" s="382"/>
      <c r="J17" s="382"/>
      <c r="K17" s="383"/>
      <c r="L17" s="177"/>
      <c r="M17" s="177"/>
      <c r="N17" s="177"/>
    </row>
    <row r="18" spans="1:15" ht="63.75" customHeight="1" thickBot="1" x14ac:dyDescent="0.3">
      <c r="A18" s="277" t="s">
        <v>19</v>
      </c>
      <c r="B18" s="279"/>
      <c r="C18" s="179"/>
      <c r="D18" s="61"/>
      <c r="E18" s="287" t="s">
        <v>87</v>
      </c>
      <c r="F18" s="287"/>
      <c r="G18" s="287"/>
      <c r="H18" s="370"/>
      <c r="I18" s="370"/>
      <c r="J18" s="370"/>
      <c r="K18" s="371"/>
      <c r="L18" s="177"/>
      <c r="M18" s="177"/>
      <c r="N18" s="177"/>
    </row>
    <row r="19" spans="1:15" ht="6.75" customHeight="1" thickBot="1" x14ac:dyDescent="0.25">
      <c r="A19" s="57"/>
      <c r="B19" s="64"/>
      <c r="C19" s="290"/>
      <c r="D19" s="290"/>
      <c r="E19" s="290"/>
      <c r="F19" s="178"/>
      <c r="G19" s="178"/>
      <c r="H19" s="178"/>
      <c r="I19" s="180"/>
      <c r="J19" s="291"/>
      <c r="K19" s="292"/>
      <c r="L19" s="177"/>
      <c r="M19" s="358" t="s">
        <v>81</v>
      </c>
      <c r="N19" s="358" t="s">
        <v>80</v>
      </c>
      <c r="O19" s="40"/>
    </row>
    <row r="20" spans="1:15" ht="18.75" customHeight="1" thickBot="1" x14ac:dyDescent="0.25">
      <c r="A20" s="277" t="s">
        <v>73</v>
      </c>
      <c r="B20" s="278"/>
      <c r="C20" s="162" t="s">
        <v>251</v>
      </c>
      <c r="D20" s="65"/>
      <c r="E20" s="279" t="s">
        <v>74</v>
      </c>
      <c r="F20" s="279"/>
      <c r="G20" s="279"/>
      <c r="H20" s="163" t="s">
        <v>185</v>
      </c>
      <c r="I20" s="133"/>
      <c r="J20" s="66" t="s">
        <v>88</v>
      </c>
      <c r="K20" s="164"/>
      <c r="L20" s="177"/>
      <c r="M20" s="358"/>
      <c r="N20" s="358"/>
      <c r="O20" s="40"/>
    </row>
    <row r="21" spans="1:15" ht="14.25" customHeight="1" thickBot="1" x14ac:dyDescent="0.25">
      <c r="A21" s="51"/>
      <c r="B21" s="52"/>
      <c r="C21" s="181"/>
      <c r="D21" s="181"/>
      <c r="E21" s="181"/>
      <c r="F21" s="181"/>
      <c r="G21" s="181"/>
      <c r="H21" s="181"/>
      <c r="I21" s="182"/>
      <c r="J21" s="181"/>
      <c r="K21" s="183"/>
      <c r="L21" s="177"/>
      <c r="M21" s="358"/>
      <c r="N21" s="358"/>
      <c r="O21" s="40"/>
    </row>
    <row r="22" spans="1:15" ht="17.25" customHeight="1" x14ac:dyDescent="0.2">
      <c r="A22" s="67" t="s">
        <v>20</v>
      </c>
      <c r="B22" s="68" t="s">
        <v>76</v>
      </c>
      <c r="C22" s="69" t="s">
        <v>70</v>
      </c>
      <c r="D22" s="280" t="s">
        <v>4</v>
      </c>
      <c r="E22" s="281"/>
      <c r="F22" s="359" t="s">
        <v>60</v>
      </c>
      <c r="G22" s="360"/>
      <c r="H22" s="70" t="s">
        <v>5</v>
      </c>
      <c r="I22" s="137" t="s">
        <v>99</v>
      </c>
      <c r="J22" s="282" t="s">
        <v>61</v>
      </c>
      <c r="K22" s="284"/>
      <c r="L22" s="177"/>
      <c r="M22" s="358"/>
      <c r="N22" s="358"/>
      <c r="O22" s="40"/>
    </row>
    <row r="23" spans="1:15" ht="31.5" customHeight="1" x14ac:dyDescent="0.2">
      <c r="A23" s="71">
        <v>1</v>
      </c>
      <c r="B23" s="191"/>
      <c r="C23" s="165"/>
      <c r="D23" s="367" t="str">
        <f>IF(ISNA(VLOOKUP(C23,Artikel!$B$2:$C$190,2,FALSE)),"",VLOOKUP(C23,Artikel!$B$2:$C$190,2,FALSE))</f>
        <v/>
      </c>
      <c r="E23" s="272"/>
      <c r="F23" s="368" t="str">
        <f>IF(ISNA(VLOOKUP(C23,Artikel!$B$2:$E$190,3,FALSE)),"",VLOOKUP(C23,Artikel!$B$2:$E$190,3,FALSE))</f>
        <v/>
      </c>
      <c r="G23" s="369"/>
      <c r="H23" s="174"/>
      <c r="I23" s="141" t="str">
        <f>IFERROR(VLOOKUP(C23,tabProdukte[[Produkte]:[MWSt2]],5,FALSE),"")</f>
        <v/>
      </c>
      <c r="J23" s="219" t="str">
        <f>IF(F23="","",H23*F23)</f>
        <v/>
      </c>
      <c r="K23" s="221"/>
      <c r="L23" s="184" t="str">
        <f>IF(ISNA(VLOOKUP(C23,Artikel!$B$2:$G$158,6,FALSE)),"",VLOOKUP(C23,Artikel!$B$2:$G$158,6,FALSE))</f>
        <v/>
      </c>
      <c r="M23" s="46"/>
      <c r="N23" s="46"/>
      <c r="O23" s="41"/>
    </row>
    <row r="24" spans="1:15" ht="31.5" customHeight="1" x14ac:dyDescent="0.2">
      <c r="A24" s="72">
        <v>2</v>
      </c>
      <c r="B24" s="191"/>
      <c r="C24" s="165"/>
      <c r="D24" s="352" t="str">
        <f>IF(ISNA(VLOOKUP(C24,Artikel!$B$2:$C$190,2,FALSE)),"",VLOOKUP(C24,Artikel!$B$2:$C$190,2,FALSE))</f>
        <v/>
      </c>
      <c r="E24" s="218"/>
      <c r="F24" s="353" t="str">
        <f>IF(ISNA(VLOOKUP(C24,Artikel!$B$2:$E$190,3,FALSE)),"",VLOOKUP(C24,Artikel!$B$2:$E$190,3,FALSE))</f>
        <v/>
      </c>
      <c r="G24" s="354"/>
      <c r="H24" s="174"/>
      <c r="I24" s="141" t="str">
        <f>IFERROR(VLOOKUP(C24,tabProdukte[[Produkte]:[MWSt2]],5,FALSE),"")</f>
        <v/>
      </c>
      <c r="J24" s="219" t="str">
        <f t="shared" ref="J24:J43" si="0">IF(F24="","",H24*F24)</f>
        <v/>
      </c>
      <c r="K24" s="221"/>
      <c r="L24" s="184" t="str">
        <f>IF(ISNA(VLOOKUP(C24,Artikel!$B$2:$G$158,6,FALSE)),"",VLOOKUP(C24,Artikel!$B$2:$G$158,6,FALSE))</f>
        <v/>
      </c>
      <c r="M24" s="46"/>
      <c r="N24" s="46"/>
      <c r="O24" s="41"/>
    </row>
    <row r="25" spans="1:15" ht="31.5" customHeight="1" x14ac:dyDescent="0.2">
      <c r="A25" s="72">
        <v>3</v>
      </c>
      <c r="B25" s="191"/>
      <c r="C25" s="165"/>
      <c r="D25" s="352" t="str">
        <f>IF(ISNA(VLOOKUP(C25,Artikel!$B$2:$C$190,2,FALSE)),"",VLOOKUP(C25,Artikel!$B$2:$C$190,2,FALSE))</f>
        <v/>
      </c>
      <c r="E25" s="218"/>
      <c r="F25" s="353" t="str">
        <f>IF(ISNA(VLOOKUP(C25,Artikel!$B$2:$E$190,3,FALSE)),"",VLOOKUP(C25,Artikel!$B$2:$E$190,3,FALSE))</f>
        <v/>
      </c>
      <c r="G25" s="354"/>
      <c r="H25" s="174"/>
      <c r="I25" s="141" t="str">
        <f>IFERROR(VLOOKUP(C25,tabProdukte[[Produkte]:[MWSt2]],5,FALSE),"")</f>
        <v/>
      </c>
      <c r="J25" s="219" t="str">
        <f t="shared" si="0"/>
        <v/>
      </c>
      <c r="K25" s="221"/>
      <c r="L25" s="184" t="str">
        <f>IF(ISNA(VLOOKUP(B25,Artikel!$B$2:$G$158,6,FALSE)),"",VLOOKUP(B25,Artikel!$B$2:$G$158,6,FALSE))</f>
        <v/>
      </c>
      <c r="M25" s="46"/>
      <c r="N25" s="46"/>
      <c r="O25" s="41"/>
    </row>
    <row r="26" spans="1:15" ht="31.5" customHeight="1" x14ac:dyDescent="0.2">
      <c r="A26" s="72">
        <v>4</v>
      </c>
      <c r="B26" s="191"/>
      <c r="C26" s="165"/>
      <c r="D26" s="352" t="str">
        <f>IF(ISNA(VLOOKUP(C26,Artikel!$B$2:$C$190,2,FALSE)),"",VLOOKUP(C26,Artikel!$B$2:$C$190,2,FALSE))</f>
        <v/>
      </c>
      <c r="E26" s="218"/>
      <c r="F26" s="353" t="str">
        <f>IF(ISNA(VLOOKUP(C26,Artikel!$B$2:$E$190,3,FALSE)),"",VLOOKUP(C26,Artikel!$B$2:$E$190,3,FALSE))</f>
        <v/>
      </c>
      <c r="G26" s="354"/>
      <c r="H26" s="174"/>
      <c r="I26" s="141" t="str">
        <f>IFERROR(VLOOKUP(C26,tabProdukte[[Produkte]:[MWSt2]],5,FALSE),"")</f>
        <v/>
      </c>
      <c r="J26" s="219" t="str">
        <f t="shared" si="0"/>
        <v/>
      </c>
      <c r="K26" s="221"/>
      <c r="L26" s="184" t="str">
        <f>IF(ISNA(VLOOKUP(B26,Artikel!$B$2:$G$158,6,FALSE)),"",VLOOKUP(B26,Artikel!$B$2:$G$158,6,FALSE))</f>
        <v/>
      </c>
      <c r="M26" s="46"/>
      <c r="N26" s="46"/>
      <c r="O26" s="41"/>
    </row>
    <row r="27" spans="1:15" ht="31.5" customHeight="1" x14ac:dyDescent="0.2">
      <c r="A27" s="72">
        <v>5</v>
      </c>
      <c r="B27" s="191"/>
      <c r="C27" s="165"/>
      <c r="D27" s="352" t="str">
        <f>IF(ISNA(VLOOKUP(C27,Artikel!$B$2:$C$190,2,FALSE)),"",VLOOKUP(C27,Artikel!$B$2:$C$190,2,FALSE))</f>
        <v/>
      </c>
      <c r="E27" s="218"/>
      <c r="F27" s="353" t="str">
        <f>IF(ISNA(VLOOKUP(C27,Artikel!$B$2:$E$190,3,FALSE)),"",VLOOKUP(C27,Artikel!$B$2:$E$190,3,FALSE))</f>
        <v/>
      </c>
      <c r="G27" s="354"/>
      <c r="H27" s="174"/>
      <c r="I27" s="141" t="str">
        <f>IFERROR(VLOOKUP(C27,tabProdukte[[Produkte]:[MWSt2]],5,FALSE),"")</f>
        <v/>
      </c>
      <c r="J27" s="219" t="str">
        <f t="shared" si="0"/>
        <v/>
      </c>
      <c r="K27" s="221"/>
      <c r="L27" s="184" t="str">
        <f>IF(ISNA(VLOOKUP(B27,Artikel!$B$2:$G$158,6,FALSE)),"",VLOOKUP(B27,Artikel!$B$2:$G$158,6,FALSE))</f>
        <v/>
      </c>
      <c r="M27" s="46"/>
      <c r="N27" s="46"/>
      <c r="O27" s="41"/>
    </row>
    <row r="28" spans="1:15" ht="31.5" customHeight="1" x14ac:dyDescent="0.2">
      <c r="A28" s="72">
        <v>6</v>
      </c>
      <c r="B28" s="191"/>
      <c r="C28" s="165"/>
      <c r="D28" s="352" t="str">
        <f>IF(ISNA(VLOOKUP(C28,Artikel!$B$2:$C$190,2,FALSE)),"",VLOOKUP(C28,Artikel!$B$2:$C$190,2,FALSE))</f>
        <v/>
      </c>
      <c r="E28" s="218"/>
      <c r="F28" s="353" t="str">
        <f>IF(ISNA(VLOOKUP(C28,Artikel!$B$2:$E$190,3,FALSE)),"",VLOOKUP(C28,Artikel!$B$2:$E$190,3,FALSE))</f>
        <v/>
      </c>
      <c r="G28" s="354"/>
      <c r="H28" s="174"/>
      <c r="I28" s="141" t="str">
        <f>IFERROR(VLOOKUP(C28,tabProdukte[[Produkte]:[MWSt2]],5,FALSE),"")</f>
        <v/>
      </c>
      <c r="J28" s="219" t="str">
        <f t="shared" si="0"/>
        <v/>
      </c>
      <c r="K28" s="221"/>
      <c r="L28" s="184" t="str">
        <f>IF(ISNA(VLOOKUP(B28,Artikel!$B$2:$G$158,6,FALSE)),"",VLOOKUP(B28,Artikel!$B$2:$G$158,6,FALSE))</f>
        <v/>
      </c>
      <c r="M28" s="46"/>
      <c r="N28" s="46"/>
      <c r="O28" s="41"/>
    </row>
    <row r="29" spans="1:15" ht="31.5" customHeight="1" x14ac:dyDescent="0.2">
      <c r="A29" s="72">
        <v>7</v>
      </c>
      <c r="B29" s="191"/>
      <c r="C29" s="165"/>
      <c r="D29" s="352" t="str">
        <f>IF(ISNA(VLOOKUP(C29,Artikel!$B$2:$C$190,2,FALSE)),"",VLOOKUP(C29,Artikel!$B$2:$C$190,2,FALSE))</f>
        <v/>
      </c>
      <c r="E29" s="218"/>
      <c r="F29" s="353" t="str">
        <f>IF(ISNA(VLOOKUP(C29,Artikel!$B$2:$E$190,3,FALSE)),"",VLOOKUP(C29,Artikel!$B$2:$E$190,3,FALSE))</f>
        <v/>
      </c>
      <c r="G29" s="354"/>
      <c r="H29" s="174"/>
      <c r="I29" s="141" t="str">
        <f>IFERROR(VLOOKUP(C29,tabProdukte[[Produkte]:[MWSt2]],5,FALSE),"")</f>
        <v/>
      </c>
      <c r="J29" s="219" t="str">
        <f t="shared" si="0"/>
        <v/>
      </c>
      <c r="K29" s="221"/>
      <c r="L29" s="184" t="str">
        <f>IF(ISNA(VLOOKUP(B29,Artikel!$B$2:$G$158,6,FALSE)),"",VLOOKUP(B29,Artikel!$B$2:$G$158,6,FALSE))</f>
        <v/>
      </c>
      <c r="M29" s="46"/>
      <c r="N29" s="46"/>
      <c r="O29" s="41"/>
    </row>
    <row r="30" spans="1:15" ht="31.5" customHeight="1" x14ac:dyDescent="0.2">
      <c r="A30" s="72">
        <v>8</v>
      </c>
      <c r="B30" s="191"/>
      <c r="C30" s="165"/>
      <c r="D30" s="352" t="str">
        <f>IF(ISNA(VLOOKUP(C30,Artikel!$B$2:$C$190,2,FALSE)),"",VLOOKUP(C30,Artikel!$B$2:$C$190,2,FALSE))</f>
        <v/>
      </c>
      <c r="E30" s="218"/>
      <c r="F30" s="353" t="str">
        <f>IF(ISNA(VLOOKUP(C30,Artikel!$B$2:$E$190,3,FALSE)),"",VLOOKUP(C30,Artikel!$B$2:$E$190,3,FALSE))</f>
        <v/>
      </c>
      <c r="G30" s="354"/>
      <c r="H30" s="174"/>
      <c r="I30" s="141" t="str">
        <f>IFERROR(VLOOKUP(C30,tabProdukte[[Produkte]:[MWSt2]],5,FALSE),"")</f>
        <v/>
      </c>
      <c r="J30" s="219" t="str">
        <f t="shared" si="0"/>
        <v/>
      </c>
      <c r="K30" s="221"/>
      <c r="L30" s="184" t="str">
        <f>IF(ISNA(VLOOKUP(B30,Artikel!$B$2:$G$158,6,FALSE)),"",VLOOKUP(B30,Artikel!$B$2:$G$158,6,FALSE))</f>
        <v/>
      </c>
      <c r="M30" s="46"/>
      <c r="N30" s="46"/>
      <c r="O30" s="41"/>
    </row>
    <row r="31" spans="1:15" ht="31.5" customHeight="1" x14ac:dyDescent="0.2">
      <c r="A31" s="72">
        <v>9</v>
      </c>
      <c r="B31" s="191"/>
      <c r="C31" s="165"/>
      <c r="D31" s="352"/>
      <c r="E31" s="218"/>
      <c r="F31" s="353"/>
      <c r="G31" s="354"/>
      <c r="H31" s="174"/>
      <c r="I31" s="141" t="str">
        <f>IFERROR(VLOOKUP(C31,tabProdukte[[Produkte]:[MWSt2]],5,FALSE),"")</f>
        <v/>
      </c>
      <c r="J31" s="219" t="str">
        <f t="shared" si="0"/>
        <v/>
      </c>
      <c r="K31" s="221"/>
      <c r="L31" s="184" t="str">
        <f>IF(ISNA(VLOOKUP(B31,Artikel!$B$2:$G$158,6,FALSE)),"",VLOOKUP(B31,Artikel!$B$2:$G$158,6,FALSE))</f>
        <v/>
      </c>
      <c r="M31" s="46"/>
      <c r="N31" s="46"/>
      <c r="O31" s="41"/>
    </row>
    <row r="32" spans="1:15" ht="31.5" customHeight="1" x14ac:dyDescent="0.2">
      <c r="A32" s="72">
        <v>10</v>
      </c>
      <c r="B32" s="191"/>
      <c r="C32" s="165"/>
      <c r="D32" s="352" t="str">
        <f>IF(ISNA(VLOOKUP(C32,Artikel!$B$2:$C$190,2,FALSE)),"",VLOOKUP(C32,Artikel!$B$2:$C$190,2,FALSE))</f>
        <v/>
      </c>
      <c r="E32" s="218"/>
      <c r="F32" s="353" t="str">
        <f>IF(ISNA(VLOOKUP(C32,Artikel!$B$2:$E$190,3,FALSE)),"",VLOOKUP(C32,Artikel!$B$2:$E$190,3,FALSE))</f>
        <v/>
      </c>
      <c r="G32" s="354"/>
      <c r="H32" s="174"/>
      <c r="I32" s="141" t="str">
        <f>IFERROR(VLOOKUP(C32,tabProdukte[[Produkte]:[MWSt2]],5,FALSE),"")</f>
        <v/>
      </c>
      <c r="J32" s="219" t="str">
        <f t="shared" si="0"/>
        <v/>
      </c>
      <c r="K32" s="221"/>
      <c r="L32" s="184" t="str">
        <f>IF(ISNA(VLOOKUP(B32,Artikel!$B$2:$G$158,6,FALSE)),"",VLOOKUP(B32,Artikel!$B$2:$G$158,6,FALSE))</f>
        <v/>
      </c>
      <c r="M32" s="46"/>
      <c r="N32" s="46"/>
      <c r="O32" s="41"/>
    </row>
    <row r="33" spans="1:18" ht="31.5" customHeight="1" x14ac:dyDescent="0.2">
      <c r="A33" s="72">
        <v>11</v>
      </c>
      <c r="B33" s="191"/>
      <c r="C33" s="165"/>
      <c r="D33" s="352" t="str">
        <f>IF(ISNA(VLOOKUP(C33,Artikel!$B$2:$C$190,2,FALSE)),"",VLOOKUP(C33,Artikel!$B$2:$C$190,2,FALSE))</f>
        <v/>
      </c>
      <c r="E33" s="218"/>
      <c r="F33" s="353" t="str">
        <f>IF(ISNA(VLOOKUP(C33,Artikel!$B$2:$E$190,3,FALSE)),"",VLOOKUP(C33,Artikel!$B$2:$E$190,3,FALSE))</f>
        <v/>
      </c>
      <c r="G33" s="354"/>
      <c r="H33" s="174"/>
      <c r="I33" s="141" t="str">
        <f>IFERROR(VLOOKUP(C33,tabProdukte[[Produkte]:[MWSt2]],5,FALSE),"")</f>
        <v/>
      </c>
      <c r="J33" s="219" t="str">
        <f t="shared" si="0"/>
        <v/>
      </c>
      <c r="K33" s="221"/>
      <c r="L33" s="184" t="str">
        <f>IF(ISNA(VLOOKUP(B33,Artikel!$B$2:$G$158,6,FALSE)),"",VLOOKUP(B33,Artikel!$B$2:$G$158,6,FALSE))</f>
        <v/>
      </c>
      <c r="M33" s="46"/>
      <c r="N33" s="46"/>
      <c r="O33" s="41"/>
    </row>
    <row r="34" spans="1:18" ht="31.5" customHeight="1" x14ac:dyDescent="0.2">
      <c r="A34" s="72">
        <v>12</v>
      </c>
      <c r="B34" s="191"/>
      <c r="C34" s="165"/>
      <c r="D34" s="352" t="str">
        <f>IF(ISNA(VLOOKUP(C34,Artikel!$B$2:$C$190,2,FALSE)),"",VLOOKUP(C34,Artikel!$B$2:$C$190,2,FALSE))</f>
        <v/>
      </c>
      <c r="E34" s="218"/>
      <c r="F34" s="353" t="str">
        <f>IF(ISNA(VLOOKUP(C34,Artikel!$B$2:$E$190,3,FALSE)),"",VLOOKUP(C34,Artikel!$B$2:$E$190,3,FALSE))</f>
        <v/>
      </c>
      <c r="G34" s="354"/>
      <c r="H34" s="174"/>
      <c r="I34" s="141" t="str">
        <f>IFERROR(VLOOKUP(C34,tabProdukte[[Produkte]:[MWSt2]],5,FALSE),"")</f>
        <v/>
      </c>
      <c r="J34" s="219" t="str">
        <f t="shared" si="0"/>
        <v/>
      </c>
      <c r="K34" s="221"/>
      <c r="L34" s="184" t="str">
        <f>IF(ISNA(VLOOKUP(B34,Artikel!$B$2:$G$158,6,FALSE)),"",VLOOKUP(B34,Artikel!$B$2:$G$158,6,FALSE))</f>
        <v/>
      </c>
      <c r="M34" s="46"/>
      <c r="N34" s="46"/>
      <c r="O34" s="41"/>
    </row>
    <row r="35" spans="1:18" ht="31.5" customHeight="1" x14ac:dyDescent="0.2">
      <c r="A35" s="72">
        <v>13</v>
      </c>
      <c r="B35" s="191"/>
      <c r="C35" s="165"/>
      <c r="D35" s="352" t="str">
        <f>IF(ISNA(VLOOKUP(C35,Artikel!$B$2:$C$190,2,FALSE)),"",VLOOKUP(C35,Artikel!$B$2:$C$190,2,FALSE))</f>
        <v/>
      </c>
      <c r="E35" s="218"/>
      <c r="F35" s="353" t="str">
        <f>IF(ISNA(VLOOKUP(C35,Artikel!$B$2:$E$190,3,FALSE)),"",VLOOKUP(C35,Artikel!$B$2:$E$190,3,FALSE))</f>
        <v/>
      </c>
      <c r="G35" s="354"/>
      <c r="H35" s="174"/>
      <c r="I35" s="141" t="str">
        <f>IFERROR(VLOOKUP(C35,tabProdukte[[Produkte]:[MWSt2]],5,FALSE),"")</f>
        <v/>
      </c>
      <c r="J35" s="219" t="str">
        <f t="shared" si="0"/>
        <v/>
      </c>
      <c r="K35" s="221"/>
      <c r="L35" s="184" t="str">
        <f>IF(ISNA(VLOOKUP(B35,Artikel!$B$2:$G$158,6,FALSE)),"",VLOOKUP(B35,Artikel!$B$2:$G$158,6,FALSE))</f>
        <v/>
      </c>
      <c r="M35" s="46"/>
      <c r="N35" s="46"/>
      <c r="O35" s="41"/>
    </row>
    <row r="36" spans="1:18" ht="31.5" customHeight="1" x14ac:dyDescent="0.2">
      <c r="A36" s="72">
        <v>14</v>
      </c>
      <c r="B36" s="191"/>
      <c r="C36" s="165"/>
      <c r="D36" s="352" t="str">
        <f>IF(ISNA(VLOOKUP(C36,Artikel!$B$2:$C$190,2,FALSE)),"",VLOOKUP(C36,Artikel!$B$2:$C$190,2,FALSE))</f>
        <v/>
      </c>
      <c r="E36" s="218"/>
      <c r="F36" s="353" t="str">
        <f>IF(ISNA(VLOOKUP(C36,Artikel!$B$2:$E$190,3,FALSE)),"",VLOOKUP(C36,Artikel!$B$2:$E$190,3,FALSE))</f>
        <v/>
      </c>
      <c r="G36" s="354"/>
      <c r="H36" s="174"/>
      <c r="I36" s="141" t="str">
        <f>IFERROR(VLOOKUP(C36,tabProdukte[[Produkte]:[MWSt2]],5,FALSE),"")</f>
        <v/>
      </c>
      <c r="J36" s="219" t="str">
        <f t="shared" si="0"/>
        <v/>
      </c>
      <c r="K36" s="221"/>
      <c r="L36" s="184" t="str">
        <f>IF(ISNA(VLOOKUP(B36,Artikel!$B$2:$G$158,6,FALSE)),"",VLOOKUP(B36,Artikel!$B$2:$G$158,6,FALSE))</f>
        <v/>
      </c>
      <c r="M36" s="46"/>
      <c r="N36" s="46"/>
      <c r="O36" s="41"/>
    </row>
    <row r="37" spans="1:18" ht="31.5" customHeight="1" x14ac:dyDescent="0.2">
      <c r="A37" s="72">
        <v>15</v>
      </c>
      <c r="B37" s="191"/>
      <c r="C37" s="165"/>
      <c r="D37" s="352" t="str">
        <f>IF(ISNA(VLOOKUP(C37,Artikel!$B$2:$C$190,2,FALSE)),"",VLOOKUP(C37,Artikel!$B$2:$C$190,2,FALSE))</f>
        <v/>
      </c>
      <c r="E37" s="218"/>
      <c r="F37" s="353" t="str">
        <f>IF(ISNA(VLOOKUP(C37,Artikel!$B$2:$E$190,3,FALSE)),"",VLOOKUP(C37,Artikel!$B$2:$E$190,3,FALSE))</f>
        <v/>
      </c>
      <c r="G37" s="354"/>
      <c r="H37" s="174"/>
      <c r="I37" s="141" t="str">
        <f>IFERROR(VLOOKUP(C37,tabProdukte[[Produkte]:[MWSt2]],5,FALSE),"")</f>
        <v/>
      </c>
      <c r="J37" s="219" t="str">
        <f t="shared" si="0"/>
        <v/>
      </c>
      <c r="K37" s="221"/>
      <c r="L37" s="184" t="str">
        <f>IF(ISNA(VLOOKUP(B37,Artikel!$B$2:$G$158,6,FALSE)),"",VLOOKUP(B37,Artikel!$B$2:$G$158,6,FALSE))</f>
        <v/>
      </c>
      <c r="M37" s="46"/>
      <c r="N37" s="46"/>
      <c r="O37" s="41"/>
    </row>
    <row r="38" spans="1:18" ht="31.5" customHeight="1" x14ac:dyDescent="0.2">
      <c r="A38" s="72">
        <v>16</v>
      </c>
      <c r="B38" s="191"/>
      <c r="C38" s="165"/>
      <c r="D38" s="352" t="str">
        <f>IF(ISNA(VLOOKUP(C38,Artikel!$B$2:$C$190,2,FALSE)),"",VLOOKUP(C38,Artikel!$B$2:$C$190,2,FALSE))</f>
        <v/>
      </c>
      <c r="E38" s="218"/>
      <c r="F38" s="353" t="str">
        <f>IF(ISNA(VLOOKUP(C38,Artikel!$B$2:$E$190,3,FALSE)),"",VLOOKUP(C38,Artikel!$B$2:$E$190,3,FALSE))</f>
        <v/>
      </c>
      <c r="G38" s="354"/>
      <c r="H38" s="174"/>
      <c r="I38" s="141" t="str">
        <f>IFERROR(VLOOKUP(C38,tabProdukte[[Produkte]:[MWSt2]],5,FALSE),"")</f>
        <v/>
      </c>
      <c r="J38" s="219" t="str">
        <f t="shared" si="0"/>
        <v/>
      </c>
      <c r="K38" s="221"/>
      <c r="L38" s="184" t="str">
        <f>IF(ISNA(VLOOKUP(B38,Artikel!$B$2:$G$158,6,FALSE)),"",VLOOKUP(B38,Artikel!$B$2:$G$158,6,FALSE))</f>
        <v/>
      </c>
      <c r="M38" s="46"/>
      <c r="N38" s="46"/>
      <c r="O38" s="41"/>
    </row>
    <row r="39" spans="1:18" ht="31.5" customHeight="1" x14ac:dyDescent="0.25">
      <c r="A39" s="72">
        <v>17</v>
      </c>
      <c r="B39" s="191"/>
      <c r="C39" s="165"/>
      <c r="D39" s="352" t="str">
        <f>IF(ISNA(VLOOKUP(C39,Artikel!$B$2:$C$190,2,FALSE)),"",VLOOKUP(C39,Artikel!$B$2:$C$190,2,FALSE))</f>
        <v/>
      </c>
      <c r="E39" s="218"/>
      <c r="F39" s="353" t="str">
        <f>IF(ISNA(VLOOKUP(C39,Artikel!$B$2:$E$190,3,FALSE)),"",VLOOKUP(C39,Artikel!$B$2:$E$190,3,FALSE))</f>
        <v/>
      </c>
      <c r="G39" s="354"/>
      <c r="H39" s="174"/>
      <c r="I39" s="141" t="str">
        <f>IFERROR(VLOOKUP(C39,tabProdukte[[Produkte]:[MWSt2]],5,FALSE),"")</f>
        <v/>
      </c>
      <c r="J39" s="219" t="str">
        <f t="shared" si="0"/>
        <v/>
      </c>
      <c r="K39" s="221"/>
      <c r="L39" s="184"/>
      <c r="M39" s="46"/>
      <c r="N39" s="46"/>
      <c r="O39" s="41"/>
      <c r="Q39" s="127"/>
      <c r="R39" s="128"/>
    </row>
    <row r="40" spans="1:18" ht="31.5" customHeight="1" x14ac:dyDescent="0.2">
      <c r="A40" s="72">
        <v>18</v>
      </c>
      <c r="B40" s="191"/>
      <c r="C40" s="165"/>
      <c r="D40" s="352" t="str">
        <f>IF(ISNA(VLOOKUP(C40,Artikel!$B$2:$C$190,2,FALSE)),"",VLOOKUP(C40,Artikel!$B$2:$C$190,2,FALSE))</f>
        <v/>
      </c>
      <c r="E40" s="218"/>
      <c r="F40" s="353" t="str">
        <f>IF(ISNA(VLOOKUP(C40,Artikel!$B$2:$E$190,3,FALSE)),"",VLOOKUP(C40,Artikel!$B$2:$E$190,3,FALSE))</f>
        <v/>
      </c>
      <c r="G40" s="354"/>
      <c r="H40" s="174"/>
      <c r="I40" s="141" t="str">
        <f>IFERROR(VLOOKUP(C40,tabProdukte[[Produkte]:[MWSt2]],5,FALSE),"")</f>
        <v/>
      </c>
      <c r="J40" s="219" t="str">
        <f t="shared" si="0"/>
        <v/>
      </c>
      <c r="K40" s="221"/>
      <c r="L40" s="184"/>
      <c r="M40" s="46"/>
      <c r="N40" s="46"/>
      <c r="O40" s="41"/>
    </row>
    <row r="41" spans="1:18" ht="31.5" customHeight="1" x14ac:dyDescent="0.2">
      <c r="A41" s="72">
        <v>19</v>
      </c>
      <c r="B41" s="191"/>
      <c r="C41" s="165"/>
      <c r="D41" s="352" t="str">
        <f>IF(ISNA(VLOOKUP(C41,Artikel!$B$2:$C$190,2,FALSE)),"",VLOOKUP(C41,Artikel!$B$2:$C$190,2,FALSE))</f>
        <v/>
      </c>
      <c r="E41" s="218"/>
      <c r="F41" s="353" t="str">
        <f>IF(ISNA(VLOOKUP(C41,Artikel!$B$2:$E$190,3,FALSE)),"",VLOOKUP(C41,Artikel!$B$2:$E$190,3,FALSE))</f>
        <v/>
      </c>
      <c r="G41" s="354"/>
      <c r="H41" s="174"/>
      <c r="I41" s="141" t="str">
        <f>IFERROR(VLOOKUP(C41,tabProdukte[[Produkte]:[MWSt2]],5,FALSE),"")</f>
        <v/>
      </c>
      <c r="J41" s="219" t="str">
        <f t="shared" si="0"/>
        <v/>
      </c>
      <c r="K41" s="221"/>
      <c r="L41" s="184" t="str">
        <f>IF(ISNA(VLOOKUP(B41,Artikel!$B$2:$G$158,6,FALSE)),"",VLOOKUP(B41,Artikel!$B$2:$G$158,6,FALSE))</f>
        <v/>
      </c>
      <c r="M41" s="46"/>
      <c r="N41" s="46"/>
      <c r="O41" s="41"/>
    </row>
    <row r="42" spans="1:18" ht="31.5" customHeight="1" x14ac:dyDescent="0.2">
      <c r="A42" s="78">
        <v>20</v>
      </c>
      <c r="B42" s="191"/>
      <c r="C42" s="165"/>
      <c r="D42" s="352" t="str">
        <f>IF(ISNA(VLOOKUP(C42,Artikel!$B$2:$C$190,2,FALSE)),"",VLOOKUP(C42,Artikel!$B$2:$C$190,2,FALSE))</f>
        <v/>
      </c>
      <c r="E42" s="218"/>
      <c r="F42" s="353" t="str">
        <f>IF(ISNA(VLOOKUP(C42,Artikel!$B$2:$E$190,3,FALSE)),"",VLOOKUP(C42,Artikel!$B$2:$E$190,3,FALSE))</f>
        <v/>
      </c>
      <c r="G42" s="354"/>
      <c r="H42" s="175"/>
      <c r="I42" s="141" t="str">
        <f>IFERROR(VLOOKUP(C42,tabProdukte[[Produkte]:[MWSt2]],5,FALSE),"")</f>
        <v/>
      </c>
      <c r="J42" s="219" t="str">
        <f t="shared" si="0"/>
        <v/>
      </c>
      <c r="K42" s="221"/>
      <c r="L42" s="184"/>
      <c r="M42" s="46"/>
      <c r="N42" s="46"/>
      <c r="O42" s="41"/>
    </row>
    <row r="43" spans="1:18" ht="31.5" customHeight="1" thickBot="1" x14ac:dyDescent="0.25">
      <c r="A43" s="84">
        <v>21</v>
      </c>
      <c r="B43" s="191"/>
      <c r="C43" s="165"/>
      <c r="D43" s="355" t="str">
        <f>IF(ISNA(VLOOKUP(C43,Artikel!$B$2:$C$190,2,FALSE)),"",VLOOKUP(C43,Artikel!$B$2:$C$190,2,FALSE))</f>
        <v/>
      </c>
      <c r="E43" s="235"/>
      <c r="F43" s="356" t="str">
        <f>IF(ISNA(VLOOKUP(C43,Artikel!$B$2:$E$190,3,FALSE)),"",VLOOKUP(C43,Artikel!$B$2:$E$190,3,FALSE))</f>
        <v/>
      </c>
      <c r="G43" s="357"/>
      <c r="H43" s="176"/>
      <c r="I43" s="207" t="str">
        <f>IFERROR(VLOOKUP(C43,tabProdukte[[Produkte]:[MWSt2]],5,FALSE),"")</f>
        <v/>
      </c>
      <c r="J43" s="219" t="str">
        <f t="shared" si="0"/>
        <v/>
      </c>
      <c r="K43" s="221"/>
      <c r="L43" s="184" t="str">
        <f>IF(ISNA(VLOOKUP(B43,Artikel!$B$2:$G$158,6,FALSE)),"",VLOOKUP(B43,Artikel!$B$2:$G$158,6,FALSE))</f>
        <v/>
      </c>
      <c r="M43" s="46"/>
      <c r="N43" s="46"/>
      <c r="O43" s="41"/>
    </row>
    <row r="44" spans="1:18" ht="31.5" customHeight="1" x14ac:dyDescent="0.2">
      <c r="A44" s="85">
        <v>22</v>
      </c>
      <c r="B44" s="86" t="s">
        <v>42</v>
      </c>
      <c r="C44" s="222" t="s">
        <v>66</v>
      </c>
      <c r="D44" s="223"/>
      <c r="E44" s="224"/>
      <c r="F44" s="331">
        <f>IF(C20="JA, Zustellung inkl. Aufbau!",13.14,IF(H20="JA, nur Zustellung!",6.57,0))</f>
        <v>0</v>
      </c>
      <c r="G44" s="332"/>
      <c r="H44" s="138">
        <f>IF(H20="JA",1,0)</f>
        <v>0</v>
      </c>
      <c r="I44" s="206">
        <v>0.2</v>
      </c>
      <c r="J44" s="225">
        <f>IF(F44="","",H44*F44)</f>
        <v>0</v>
      </c>
      <c r="K44" s="227"/>
      <c r="L44" s="184"/>
      <c r="M44" s="135"/>
      <c r="N44" s="135"/>
      <c r="O44" s="41"/>
    </row>
    <row r="45" spans="1:18" ht="31.5" customHeight="1" thickBot="1" x14ac:dyDescent="0.25">
      <c r="A45" s="84">
        <v>23</v>
      </c>
      <c r="B45" s="88" t="s">
        <v>42</v>
      </c>
      <c r="C45" s="228" t="s">
        <v>65</v>
      </c>
      <c r="D45" s="229"/>
      <c r="E45" s="230"/>
      <c r="F45" s="333">
        <f>IF(C20="JA, Zustellung inkl. Aufbau!",13.14,IF(C20="JA, nur Zustellung!",6.57,0))</f>
        <v>0</v>
      </c>
      <c r="G45" s="334"/>
      <c r="H45" s="140">
        <f>IF(C20="JA, nur Zustellung!",1,IF(C20="JA, Zustellung inkl. Aufbau!",1,0))</f>
        <v>0</v>
      </c>
      <c r="I45" s="139">
        <v>0.2</v>
      </c>
      <c r="J45" s="231">
        <f>IF(F45="","",H45*F45)</f>
        <v>0</v>
      </c>
      <c r="K45" s="233"/>
      <c r="L45" s="184"/>
      <c r="M45" s="135"/>
      <c r="N45" s="135"/>
      <c r="O45" s="41"/>
    </row>
    <row r="46" spans="1:18" ht="17.25" customHeight="1" x14ac:dyDescent="0.2">
      <c r="A46" s="85"/>
      <c r="B46" s="142"/>
      <c r="C46" s="329"/>
      <c r="D46" s="329"/>
      <c r="E46" s="329"/>
      <c r="F46" s="222"/>
      <c r="G46" s="330"/>
      <c r="H46" s="143"/>
      <c r="I46" s="144">
        <v>0</v>
      </c>
      <c r="J46" s="324">
        <f>SUMIF($I$23:$I$45,I46,$J$23:$K$45)</f>
        <v>0</v>
      </c>
      <c r="K46" s="325"/>
      <c r="L46" s="185"/>
      <c r="M46" s="186"/>
      <c r="N46" s="186"/>
      <c r="O46" s="32"/>
    </row>
    <row r="47" spans="1:18" ht="17.25" customHeight="1" x14ac:dyDescent="0.2">
      <c r="A47" s="72"/>
      <c r="B47" s="145"/>
      <c r="C47" s="323"/>
      <c r="D47" s="323"/>
      <c r="E47" s="323"/>
      <c r="F47" s="323"/>
      <c r="G47" s="323"/>
      <c r="H47" s="146"/>
      <c r="I47" s="147">
        <v>10</v>
      </c>
      <c r="J47" s="324">
        <f>SUMIF($I$23:$I$45,I47,$J$23:$K$45)</f>
        <v>0</v>
      </c>
      <c r="K47" s="325"/>
      <c r="L47" s="185" t="str">
        <f>IF(ISNA(VLOOKUP(B47,Artikel!$B$2:$G$158,6,FALSE)),"",VLOOKUP(B47,Artikel!$B$2:$G$158,6,FALSE))</f>
        <v/>
      </c>
      <c r="M47" s="186"/>
      <c r="N47" s="186"/>
      <c r="O47" s="32"/>
    </row>
    <row r="48" spans="1:18" ht="17.25" customHeight="1" thickBot="1" x14ac:dyDescent="0.25">
      <c r="A48" s="84"/>
      <c r="B48" s="148"/>
      <c r="C48" s="326"/>
      <c r="D48" s="326"/>
      <c r="E48" s="326"/>
      <c r="F48" s="326"/>
      <c r="G48" s="326"/>
      <c r="H48" s="149"/>
      <c r="I48" s="150">
        <v>20</v>
      </c>
      <c r="J48" s="327">
        <f>SUMIF($I$23:$I$45,I48,$J$23:$P$45)</f>
        <v>0</v>
      </c>
      <c r="K48" s="328"/>
      <c r="L48" s="185" t="str">
        <f>IF(ISNA(VLOOKUP(B48,Artikel!$B$2:$G$158,6,FALSE)),"",VLOOKUP(B48,Artikel!$B$2:$G$158,6,FALSE))</f>
        <v/>
      </c>
      <c r="M48" s="186"/>
      <c r="N48" s="186"/>
      <c r="O48" s="32"/>
    </row>
    <row r="49" spans="1:15" ht="26.25" customHeight="1" x14ac:dyDescent="0.2">
      <c r="A49" s="317" t="s">
        <v>78</v>
      </c>
      <c r="B49" s="318"/>
      <c r="C49" s="166"/>
      <c r="D49" s="319" t="s">
        <v>22</v>
      </c>
      <c r="E49" s="319"/>
      <c r="F49" s="151"/>
      <c r="G49" s="152"/>
      <c r="H49" s="90" t="s">
        <v>100</v>
      </c>
      <c r="I49" s="153"/>
      <c r="J49" s="258">
        <f>SUM(J23:J45)</f>
        <v>0</v>
      </c>
      <c r="K49" s="259"/>
      <c r="L49" s="187"/>
      <c r="M49" s="186"/>
      <c r="N49" s="186"/>
      <c r="O49" s="32"/>
    </row>
    <row r="50" spans="1:15" ht="26.25" customHeight="1" thickBot="1" x14ac:dyDescent="0.25">
      <c r="A50" s="320" t="s">
        <v>63</v>
      </c>
      <c r="B50" s="321"/>
      <c r="C50" s="167"/>
      <c r="D50" s="92"/>
      <c r="E50" s="188"/>
      <c r="F50" s="168"/>
      <c r="G50" s="322"/>
      <c r="H50" s="322"/>
      <c r="I50" s="169"/>
      <c r="J50" s="189"/>
      <c r="K50" s="190"/>
      <c r="L50" s="177"/>
      <c r="M50" s="177"/>
      <c r="N50" s="177"/>
    </row>
    <row r="51" spans="1:15" ht="34.5" customHeight="1" x14ac:dyDescent="0.2">
      <c r="A51" s="339" t="s">
        <v>77</v>
      </c>
      <c r="B51" s="340"/>
      <c r="C51" s="341"/>
      <c r="D51" s="342"/>
      <c r="E51" s="342"/>
      <c r="F51" s="342"/>
      <c r="G51" s="342"/>
      <c r="H51" s="342"/>
      <c r="I51" s="342"/>
      <c r="J51" s="342"/>
      <c r="K51" s="343"/>
      <c r="L51" s="177"/>
      <c r="M51" s="177"/>
      <c r="N51" s="177"/>
    </row>
    <row r="52" spans="1:15" ht="34.5" customHeight="1" x14ac:dyDescent="0.2">
      <c r="A52" s="344" t="s">
        <v>89</v>
      </c>
      <c r="B52" s="345"/>
      <c r="C52" s="346"/>
      <c r="D52" s="347"/>
      <c r="E52" s="347"/>
      <c r="F52" s="347"/>
      <c r="G52" s="347"/>
      <c r="H52" s="347"/>
      <c r="I52" s="347"/>
      <c r="J52" s="347"/>
      <c r="K52" s="348"/>
      <c r="L52" s="177"/>
      <c r="M52" s="177"/>
      <c r="N52" s="177"/>
    </row>
    <row r="53" spans="1:15" ht="34.5" customHeight="1" thickBot="1" x14ac:dyDescent="0.25">
      <c r="A53" s="248"/>
      <c r="B53" s="249"/>
      <c r="C53" s="349"/>
      <c r="D53" s="350"/>
      <c r="E53" s="350"/>
      <c r="F53" s="350"/>
      <c r="G53" s="350"/>
      <c r="H53" s="350"/>
      <c r="I53" s="350"/>
      <c r="J53" s="350"/>
      <c r="K53" s="351"/>
    </row>
    <row r="54" spans="1:15" ht="15.75" x14ac:dyDescent="0.2">
      <c r="A54" s="97" t="s">
        <v>6</v>
      </c>
      <c r="B54" s="98"/>
      <c r="C54" s="170" t="s">
        <v>79</v>
      </c>
      <c r="D54" s="98"/>
      <c r="E54" s="100" t="s">
        <v>24</v>
      </c>
      <c r="F54" s="100"/>
      <c r="G54" s="171"/>
      <c r="H54" s="171"/>
      <c r="I54" s="172"/>
      <c r="J54" s="171"/>
      <c r="K54" s="173"/>
    </row>
    <row r="55" spans="1:15" ht="24" customHeight="1" thickBot="1" x14ac:dyDescent="0.25">
      <c r="A55" s="335"/>
      <c r="B55" s="336"/>
      <c r="C55" s="337"/>
      <c r="D55" s="116"/>
      <c r="E55" s="338"/>
      <c r="F55" s="336"/>
      <c r="G55" s="336"/>
      <c r="H55" s="336"/>
      <c r="I55" s="336"/>
      <c r="J55" s="336"/>
      <c r="K55" s="337"/>
    </row>
    <row r="56" spans="1:15" ht="5.25" customHeight="1" x14ac:dyDescent="0.2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</row>
    <row r="57" spans="1:15" ht="25.5" customHeight="1" x14ac:dyDescent="0.2">
      <c r="A57" s="263" t="s">
        <v>90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</row>
    <row r="58" spans="1:15" ht="25.5" customHeight="1" x14ac:dyDescent="0.2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</row>
    <row r="59" spans="1:15" ht="25.5" customHeight="1" x14ac:dyDescent="0.2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</row>
    <row r="60" spans="1:15" ht="25.5" customHeight="1" x14ac:dyDescent="0.2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</row>
    <row r="61" spans="1:15" ht="25.5" customHeight="1" x14ac:dyDescent="0.2"/>
  </sheetData>
  <sheetProtection algorithmName="SHA-512" hashValue="+4/HKdDgWwwvwsuEnQ7P8ajg8WtL15XWo2Q98XjepKxdhROhbRps4WcibW4QXvdSwgneKFSrLi138/winWc0HQ==" saltValue="l/cA5xJM8HaImEVvixDFqw==" spinCount="100000" sheet="1" selectLockedCells="1"/>
  <protectedRanges>
    <protectedRange algorithmName="SHA-512" hashValue="iNQ1Z9cIprLmvHbNwr4ajvtG6riHmQ4oIXViErFgLz2ugsrtYj59BtY4hB1VgH2iZ/pumJEn30VIJinAFmLqSA==" saltValue="Sc0vsHX3h5SFz2BiLDTzvg==" spinCount="100000" sqref="A7 E7:K13 C14 C16 C18 C20 H14 F16:K16 H18 H20 K20 H23:H43 C49:C50 C51:K53 A55:K55 B23:C43" name="Bereich1"/>
  </protectedRanges>
  <mergeCells count="124">
    <mergeCell ref="M2:N2"/>
    <mergeCell ref="A6:B6"/>
    <mergeCell ref="E6:K6"/>
    <mergeCell ref="A7:B8"/>
    <mergeCell ref="E7:K7"/>
    <mergeCell ref="E8:K8"/>
    <mergeCell ref="D23:E23"/>
    <mergeCell ref="F23:G23"/>
    <mergeCell ref="J23:K23"/>
    <mergeCell ref="A16:B16"/>
    <mergeCell ref="A18:B18"/>
    <mergeCell ref="E18:G18"/>
    <mergeCell ref="H18:K18"/>
    <mergeCell ref="E9:K9"/>
    <mergeCell ref="E10:K10"/>
    <mergeCell ref="A11:B11"/>
    <mergeCell ref="E11:H11"/>
    <mergeCell ref="E12:K12"/>
    <mergeCell ref="A14:B14"/>
    <mergeCell ref="E14:G14"/>
    <mergeCell ref="H14:K14"/>
    <mergeCell ref="E16:G17"/>
    <mergeCell ref="H16:K17"/>
    <mergeCell ref="D24:E24"/>
    <mergeCell ref="F24:G24"/>
    <mergeCell ref="J24:K24"/>
    <mergeCell ref="M19:M22"/>
    <mergeCell ref="N19:N22"/>
    <mergeCell ref="A20:B20"/>
    <mergeCell ref="E20:G20"/>
    <mergeCell ref="D22:E22"/>
    <mergeCell ref="F22:G22"/>
    <mergeCell ref="J22:K22"/>
    <mergeCell ref="C19:E19"/>
    <mergeCell ref="J19:K19"/>
    <mergeCell ref="D27:E27"/>
    <mergeCell ref="F27:G27"/>
    <mergeCell ref="J27:K27"/>
    <mergeCell ref="D28:E28"/>
    <mergeCell ref="F28:G28"/>
    <mergeCell ref="J28:K28"/>
    <mergeCell ref="D25:E25"/>
    <mergeCell ref="F25:G25"/>
    <mergeCell ref="J25:K25"/>
    <mergeCell ref="D26:E26"/>
    <mergeCell ref="F26:G26"/>
    <mergeCell ref="J26:K26"/>
    <mergeCell ref="D31:E31"/>
    <mergeCell ref="F31:G31"/>
    <mergeCell ref="J31:K31"/>
    <mergeCell ref="D32:E32"/>
    <mergeCell ref="F32:G32"/>
    <mergeCell ref="J32:K32"/>
    <mergeCell ref="D29:E29"/>
    <mergeCell ref="F29:G29"/>
    <mergeCell ref="J29:K29"/>
    <mergeCell ref="D30:E30"/>
    <mergeCell ref="F30:G30"/>
    <mergeCell ref="J30:K30"/>
    <mergeCell ref="D35:E35"/>
    <mergeCell ref="F35:G35"/>
    <mergeCell ref="J35:K35"/>
    <mergeCell ref="D36:E36"/>
    <mergeCell ref="F36:G36"/>
    <mergeCell ref="J36:K36"/>
    <mergeCell ref="D33:E33"/>
    <mergeCell ref="F33:G33"/>
    <mergeCell ref="J33:K33"/>
    <mergeCell ref="D34:E34"/>
    <mergeCell ref="F34:G34"/>
    <mergeCell ref="J34:K34"/>
    <mergeCell ref="D41:E41"/>
    <mergeCell ref="F41:G41"/>
    <mergeCell ref="J41:K41"/>
    <mergeCell ref="D43:E43"/>
    <mergeCell ref="F43:G43"/>
    <mergeCell ref="J43:K43"/>
    <mergeCell ref="D37:E37"/>
    <mergeCell ref="F37:G37"/>
    <mergeCell ref="J37:K37"/>
    <mergeCell ref="D38:E38"/>
    <mergeCell ref="F38:G38"/>
    <mergeCell ref="J38:K38"/>
    <mergeCell ref="D39:E39"/>
    <mergeCell ref="F39:G39"/>
    <mergeCell ref="J39:K39"/>
    <mergeCell ref="F40:G40"/>
    <mergeCell ref="F42:G42"/>
    <mergeCell ref="D40:E40"/>
    <mergeCell ref="D42:E42"/>
    <mergeCell ref="J42:K42"/>
    <mergeCell ref="J40:K40"/>
    <mergeCell ref="A55:C55"/>
    <mergeCell ref="E55:K55"/>
    <mergeCell ref="A56:K56"/>
    <mergeCell ref="A57:K58"/>
    <mergeCell ref="A59:K59"/>
    <mergeCell ref="A60:K60"/>
    <mergeCell ref="A51:B51"/>
    <mergeCell ref="C51:K51"/>
    <mergeCell ref="A52:B52"/>
    <mergeCell ref="C52:K52"/>
    <mergeCell ref="A53:B53"/>
    <mergeCell ref="C53:K53"/>
    <mergeCell ref="J44:K44"/>
    <mergeCell ref="J45:K45"/>
    <mergeCell ref="A49:B49"/>
    <mergeCell ref="D49:E49"/>
    <mergeCell ref="J49:K49"/>
    <mergeCell ref="A50:B50"/>
    <mergeCell ref="G50:H50"/>
    <mergeCell ref="C47:E47"/>
    <mergeCell ref="F47:G47"/>
    <mergeCell ref="J47:K47"/>
    <mergeCell ref="C48:E48"/>
    <mergeCell ref="F48:G48"/>
    <mergeCell ref="J48:K48"/>
    <mergeCell ref="C46:E46"/>
    <mergeCell ref="F46:G46"/>
    <mergeCell ref="J46:K46"/>
    <mergeCell ref="C44:E44"/>
    <mergeCell ref="F44:G44"/>
    <mergeCell ref="C45:E45"/>
    <mergeCell ref="F45:G45"/>
  </mergeCells>
  <dataValidations xWindow="412" yWindow="377" count="6">
    <dataValidation type="list" allowBlank="1" showInputMessage="1" showErrorMessage="1" errorTitle="Fehler" error="Bitte wählen Sie ein Produkt aus der Liste aus!" promptTitle="Auswahl Wunschprodukt" prompt="Bitte nutzen Sie dieses DropDown zur Auswahl Ihrer Wunschprodukte!" sqref="C46 C23:C43" xr:uid="{C91CCB01-ECA6-4917-941C-B508C5491636}">
      <formula1>ListeArtikel</formula1>
    </dataValidation>
    <dataValidation type="list" allowBlank="1" showInputMessage="1" showErrorMessage="1" errorTitle="Fehler" error="Bitte wählen Sie eine Kategorie aus der Liste aus!" promptTitle="Kategorie wählen" prompt="Bitte nutzen Sie dieses DropDown zur Auswahl Ihrer gewünschten Produktkategorie!" sqref="B46 B23:B43" xr:uid="{58503054-DE8F-4480-891C-4791B040A5F2}">
      <formula1>ListeKategorien</formula1>
    </dataValidation>
    <dataValidation allowBlank="1" showInputMessage="1" showErrorMessage="1" errorTitle="Achtung!" error="Bitte wählen Sie eine Kostenstelle aus der Liste aus." sqref="A7:B8" xr:uid="{F659AEEC-05A1-413B-9A9D-8140C6E892B1}"/>
    <dataValidation type="list" allowBlank="1" showInputMessage="1" showErrorMessage="1" sqref="H20:I20" xr:uid="{F8990541-C20B-4CEF-948F-097507DED5E7}">
      <formula1>"JA,NEIN"</formula1>
    </dataValidation>
    <dataValidation type="list" allowBlank="1" showInputMessage="1" showErrorMessage="1" sqref="C20" xr:uid="{62703E97-FAA6-4955-995C-698EAD116203}">
      <mc:AlternateContent xmlns:x12ac="http://schemas.microsoft.com/office/spreadsheetml/2011/1/ac" xmlns:mc="http://schemas.openxmlformats.org/markup-compatibility/2006">
        <mc:Choice Requires="x12ac">
          <x12ac:list>"JA, nur Zustellung!","JA, Zustellung inkl. Aufbau!","NEIN, wir holen selbst ab!"</x12ac:list>
        </mc:Choice>
        <mc:Fallback>
          <formula1>"JA, nur Zustellung!,JA, Zustellung inkl. Aufbau!,NEIN, wir holen selbst ab!"</formula1>
        </mc:Fallback>
      </mc:AlternateContent>
    </dataValidation>
    <dataValidation type="whole" allowBlank="1" showInputMessage="1" showErrorMessage="1" errorTitle="Achtung!" error="Bitte für die Personenanzahl nur ganze Zahlen (&gt;0) eingeben." sqref="K13 K11" xr:uid="{61948AE5-2EFB-4490-A662-98A35C3C511F}">
      <formula1>0</formula1>
      <formula2>10000</formula2>
    </dataValidation>
  </dataValidations>
  <printOptions horizontalCentered="1"/>
  <pageMargins left="3.937007874015748E-2" right="3.937007874015748E-2" top="0.19685039370078741" bottom="0.19685039370078741" header="0.31496062992125984" footer="0.31496062992125984"/>
  <pageSetup paperSize="9" scale="5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412" yWindow="377" count="1">
        <x14:dataValidation type="list" allowBlank="1" xr:uid="{A87F7B63-9314-46D2-BA6B-9DA972F4ECE8}">
          <x14:formula1>
            <xm:f>Firmenbezeichnung!$B$2:$B$24</xm:f>
          </x14:formula1>
          <xm:sqref>E7:K7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G158"/>
  <sheetViews>
    <sheetView zoomScale="115" zoomScaleNormal="115" workbookViewId="0">
      <pane ySplit="1" topLeftCell="A2" activePane="bottomLeft" state="frozen"/>
      <selection activeCell="E29" sqref="E29"/>
      <selection pane="bottomLeft" activeCell="H128" sqref="H128"/>
    </sheetView>
  </sheetViews>
  <sheetFormatPr baseColWidth="10" defaultColWidth="11.42578125" defaultRowHeight="15" x14ac:dyDescent="0.25"/>
  <cols>
    <col min="1" max="1" width="30.28515625" style="9" bestFit="1" customWidth="1"/>
    <col min="2" max="2" width="66.85546875" style="9" customWidth="1"/>
    <col min="3" max="3" width="10.7109375" style="22" customWidth="1"/>
    <col min="4" max="5" width="19.42578125" style="23" customWidth="1"/>
    <col min="6" max="6" width="10.7109375" style="22" customWidth="1"/>
    <col min="7" max="7" width="8.85546875" style="205" bestFit="1" customWidth="1"/>
    <col min="8" max="16384" width="11.42578125" style="9"/>
  </cols>
  <sheetData>
    <row r="1" spans="1:7" x14ac:dyDescent="0.25">
      <c r="A1" s="27" t="s">
        <v>41</v>
      </c>
      <c r="B1" s="27" t="s">
        <v>248</v>
      </c>
      <c r="C1" s="28" t="s">
        <v>0</v>
      </c>
      <c r="D1" s="24" t="s">
        <v>44</v>
      </c>
      <c r="E1" s="24" t="s">
        <v>45</v>
      </c>
      <c r="F1" s="28" t="s">
        <v>64</v>
      </c>
      <c r="G1" s="203" t="s">
        <v>250</v>
      </c>
    </row>
    <row r="2" spans="1:7" x14ac:dyDescent="0.25">
      <c r="A2" s="195" t="s">
        <v>249</v>
      </c>
      <c r="B2" s="195" t="s">
        <v>193</v>
      </c>
      <c r="C2" s="196">
        <v>31219</v>
      </c>
      <c r="D2" s="193">
        <f t="shared" ref="D2:D48" si="0">E2/(1+G2)</f>
        <v>3.2587371907363623</v>
      </c>
      <c r="E2" s="193">
        <v>3.584610909809999</v>
      </c>
      <c r="F2" s="196">
        <v>10</v>
      </c>
      <c r="G2" s="204">
        <v>0.1</v>
      </c>
    </row>
    <row r="3" spans="1:7" x14ac:dyDescent="0.25">
      <c r="A3" s="195" t="s">
        <v>249</v>
      </c>
      <c r="B3" s="195" t="s">
        <v>161</v>
      </c>
      <c r="C3" s="196">
        <v>31213</v>
      </c>
      <c r="D3" s="193">
        <f t="shared" si="0"/>
        <v>2.9219679977727262</v>
      </c>
      <c r="E3" s="193">
        <v>3.2141647975499992</v>
      </c>
      <c r="F3" s="196">
        <v>10</v>
      </c>
      <c r="G3" s="204">
        <v>0.1</v>
      </c>
    </row>
    <row r="4" spans="1:7" x14ac:dyDescent="0.25">
      <c r="A4" s="195" t="s">
        <v>249</v>
      </c>
      <c r="B4" s="195" t="s">
        <v>162</v>
      </c>
      <c r="C4" s="196">
        <v>31216</v>
      </c>
      <c r="D4" s="193">
        <f t="shared" si="0"/>
        <v>2.8229182351363629</v>
      </c>
      <c r="E4" s="193">
        <v>3.1052100586499995</v>
      </c>
      <c r="F4" s="196">
        <v>10</v>
      </c>
      <c r="G4" s="204">
        <v>0.1</v>
      </c>
    </row>
    <row r="5" spans="1:7" x14ac:dyDescent="0.25">
      <c r="A5" s="195" t="s">
        <v>249</v>
      </c>
      <c r="B5" s="195" t="s">
        <v>163</v>
      </c>
      <c r="C5" s="196">
        <v>31215</v>
      </c>
      <c r="D5" s="193">
        <f t="shared" si="0"/>
        <v>4.6553388439090888</v>
      </c>
      <c r="E5" s="193">
        <v>5.1208727282999984</v>
      </c>
      <c r="F5" s="196">
        <v>10</v>
      </c>
      <c r="G5" s="204">
        <v>0.1</v>
      </c>
    </row>
    <row r="6" spans="1:7" x14ac:dyDescent="0.25">
      <c r="A6" s="195" t="s">
        <v>249</v>
      </c>
      <c r="B6" s="195" t="s">
        <v>164</v>
      </c>
      <c r="C6" s="196">
        <v>31214</v>
      </c>
      <c r="D6" s="193">
        <f t="shared" si="0"/>
        <v>2.9219679977727262</v>
      </c>
      <c r="E6" s="193">
        <v>3.2141647975499992</v>
      </c>
      <c r="F6" s="196">
        <v>10</v>
      </c>
      <c r="G6" s="204">
        <v>0.1</v>
      </c>
    </row>
    <row r="7" spans="1:7" x14ac:dyDescent="0.25">
      <c r="A7" s="195" t="s">
        <v>249</v>
      </c>
      <c r="B7" s="195" t="s">
        <v>165</v>
      </c>
      <c r="C7" s="196">
        <v>31218</v>
      </c>
      <c r="D7" s="193">
        <f t="shared" si="0"/>
        <v>3.1596874280999989</v>
      </c>
      <c r="E7" s="193">
        <v>3.4756561709099989</v>
      </c>
      <c r="F7" s="196">
        <v>10</v>
      </c>
      <c r="G7" s="204">
        <v>0.1</v>
      </c>
    </row>
    <row r="8" spans="1:7" x14ac:dyDescent="0.25">
      <c r="A8" s="195" t="s">
        <v>249</v>
      </c>
      <c r="B8" s="197" t="s">
        <v>166</v>
      </c>
      <c r="C8" s="198">
        <v>31212</v>
      </c>
      <c r="D8" s="193">
        <f t="shared" si="0"/>
        <v>3.4172168109545442</v>
      </c>
      <c r="E8" s="193">
        <v>3.7589384920499991</v>
      </c>
      <c r="F8" s="198">
        <v>10</v>
      </c>
      <c r="G8" s="204">
        <v>0.1</v>
      </c>
    </row>
    <row r="9" spans="1:7" x14ac:dyDescent="0.25">
      <c r="A9" s="195" t="s">
        <v>249</v>
      </c>
      <c r="B9" s="197" t="s">
        <v>167</v>
      </c>
      <c r="C9" s="198">
        <v>31217</v>
      </c>
      <c r="D9" s="193">
        <f t="shared" si="0"/>
        <v>3.2587371907363623</v>
      </c>
      <c r="E9" s="193">
        <v>3.584610909809999</v>
      </c>
      <c r="F9" s="198">
        <v>10</v>
      </c>
      <c r="G9" s="204">
        <v>0.1</v>
      </c>
    </row>
    <row r="10" spans="1:7" x14ac:dyDescent="0.25">
      <c r="A10" s="197" t="s">
        <v>194</v>
      </c>
      <c r="B10" s="199" t="s">
        <v>178</v>
      </c>
      <c r="C10" s="199">
        <v>31267</v>
      </c>
      <c r="D10" s="193">
        <f t="shared" si="0"/>
        <v>11.786921753727269</v>
      </c>
      <c r="E10" s="193">
        <v>12.965613929099996</v>
      </c>
      <c r="F10" s="199">
        <v>10</v>
      </c>
      <c r="G10" s="204">
        <v>0.1</v>
      </c>
    </row>
    <row r="11" spans="1:7" x14ac:dyDescent="0.25">
      <c r="A11" s="197" t="s">
        <v>194</v>
      </c>
      <c r="B11" s="199" t="s">
        <v>179</v>
      </c>
      <c r="C11" s="199">
        <v>31270</v>
      </c>
      <c r="D11" s="193">
        <f t="shared" si="0"/>
        <v>12.777419380090906</v>
      </c>
      <c r="E11" s="193">
        <v>14.055161318099998</v>
      </c>
      <c r="F11" s="199">
        <v>10</v>
      </c>
      <c r="G11" s="204">
        <v>0.1</v>
      </c>
    </row>
    <row r="12" spans="1:7" x14ac:dyDescent="0.25">
      <c r="A12" s="197" t="s">
        <v>194</v>
      </c>
      <c r="B12" s="199" t="s">
        <v>180</v>
      </c>
      <c r="C12" s="199">
        <v>31265</v>
      </c>
      <c r="D12" s="193">
        <f t="shared" si="0"/>
        <v>15.649862496545447</v>
      </c>
      <c r="E12" s="193">
        <v>17.214848746199994</v>
      </c>
      <c r="F12" s="199">
        <v>10</v>
      </c>
      <c r="G12" s="204">
        <v>0.1</v>
      </c>
    </row>
    <row r="13" spans="1:7" x14ac:dyDescent="0.25">
      <c r="A13" s="195" t="s">
        <v>194</v>
      </c>
      <c r="B13" s="199" t="s">
        <v>181</v>
      </c>
      <c r="C13" s="199">
        <v>31266</v>
      </c>
      <c r="D13" s="193">
        <f t="shared" si="0"/>
        <v>16.739409885545449</v>
      </c>
      <c r="E13" s="193">
        <v>18.413350874099994</v>
      </c>
      <c r="F13" s="199">
        <v>10</v>
      </c>
      <c r="G13" s="204">
        <v>0.1</v>
      </c>
    </row>
    <row r="14" spans="1:7" x14ac:dyDescent="0.25">
      <c r="A14" s="197" t="s">
        <v>194</v>
      </c>
      <c r="B14" s="199" t="s">
        <v>182</v>
      </c>
      <c r="C14" s="199">
        <v>31269</v>
      </c>
      <c r="D14" s="193">
        <f t="shared" si="0"/>
        <v>16.343210834999994</v>
      </c>
      <c r="E14" s="193">
        <v>17.977531918499995</v>
      </c>
      <c r="F14" s="199">
        <v>10</v>
      </c>
      <c r="G14" s="204">
        <v>0.1</v>
      </c>
    </row>
    <row r="15" spans="1:7" x14ac:dyDescent="0.25">
      <c r="A15" s="197" t="s">
        <v>194</v>
      </c>
      <c r="B15" s="199" t="s">
        <v>183</v>
      </c>
      <c r="C15" s="199">
        <v>31271</v>
      </c>
      <c r="D15" s="193">
        <f t="shared" si="0"/>
        <v>11.489772465818179</v>
      </c>
      <c r="E15" s="193">
        <v>12.638749712399997</v>
      </c>
      <c r="F15" s="199">
        <v>10</v>
      </c>
      <c r="G15" s="204">
        <v>0.1</v>
      </c>
    </row>
    <row r="16" spans="1:7" x14ac:dyDescent="0.25">
      <c r="A16" s="195" t="s">
        <v>194</v>
      </c>
      <c r="B16" s="199" t="s">
        <v>184</v>
      </c>
      <c r="C16" s="199">
        <v>31268</v>
      </c>
      <c r="D16" s="193">
        <f t="shared" si="0"/>
        <v>17.680382630590906</v>
      </c>
      <c r="E16" s="193">
        <v>19.448420893649999</v>
      </c>
      <c r="F16" s="199">
        <v>10</v>
      </c>
      <c r="G16" s="204">
        <v>0.1</v>
      </c>
    </row>
    <row r="17" spans="1:7" x14ac:dyDescent="0.25">
      <c r="A17" s="195" t="s">
        <v>194</v>
      </c>
      <c r="B17" s="199" t="s">
        <v>252</v>
      </c>
      <c r="C17" s="199">
        <v>15017</v>
      </c>
      <c r="D17" s="193">
        <f t="shared" si="0"/>
        <v>15.645454545454545</v>
      </c>
      <c r="E17" s="193">
        <v>17.21</v>
      </c>
      <c r="F17" s="199">
        <v>10</v>
      </c>
      <c r="G17" s="204">
        <v>0.1</v>
      </c>
    </row>
    <row r="18" spans="1:7" x14ac:dyDescent="0.25">
      <c r="A18" s="195" t="s">
        <v>194</v>
      </c>
      <c r="B18" s="199" t="s">
        <v>267</v>
      </c>
      <c r="C18" s="199">
        <v>12165</v>
      </c>
      <c r="D18" s="193">
        <f>E18/(1+G18)</f>
        <v>16.818181818181817</v>
      </c>
      <c r="E18" s="193">
        <v>18.5</v>
      </c>
      <c r="F18" s="199">
        <v>10</v>
      </c>
      <c r="G18" s="204">
        <v>0.1</v>
      </c>
    </row>
    <row r="19" spans="1:7" x14ac:dyDescent="0.25">
      <c r="A19" s="197" t="s">
        <v>195</v>
      </c>
      <c r="B19" s="199" t="s">
        <v>109</v>
      </c>
      <c r="C19" s="199">
        <v>31221</v>
      </c>
      <c r="D19" s="193">
        <f t="shared" si="0"/>
        <v>4.328474627209089</v>
      </c>
      <c r="E19" s="193">
        <v>4.7613220899299984</v>
      </c>
      <c r="F19" s="199">
        <v>10</v>
      </c>
      <c r="G19" s="204">
        <v>0.1</v>
      </c>
    </row>
    <row r="20" spans="1:7" x14ac:dyDescent="0.25">
      <c r="A20" s="197" t="s">
        <v>195</v>
      </c>
      <c r="B20" s="199" t="s">
        <v>110</v>
      </c>
      <c r="C20" s="199">
        <v>31222</v>
      </c>
      <c r="D20" s="193">
        <f t="shared" si="0"/>
        <v>4.328474627209089</v>
      </c>
      <c r="E20" s="193">
        <v>4.7613220899299984</v>
      </c>
      <c r="F20" s="199">
        <v>10</v>
      </c>
      <c r="G20" s="204">
        <v>0.1</v>
      </c>
    </row>
    <row r="21" spans="1:7" x14ac:dyDescent="0.25">
      <c r="A21" s="195" t="s">
        <v>195</v>
      </c>
      <c r="B21" s="199" t="s">
        <v>111</v>
      </c>
      <c r="C21" s="199">
        <v>31223</v>
      </c>
      <c r="D21" s="193">
        <f t="shared" si="0"/>
        <v>4.328474627209089</v>
      </c>
      <c r="E21" s="193">
        <v>4.7613220899299984</v>
      </c>
      <c r="F21" s="199">
        <v>10</v>
      </c>
      <c r="G21" s="204">
        <v>0.1</v>
      </c>
    </row>
    <row r="22" spans="1:7" x14ac:dyDescent="0.25">
      <c r="A22" s="195" t="s">
        <v>195</v>
      </c>
      <c r="B22" s="199" t="s">
        <v>112</v>
      </c>
      <c r="C22" s="199">
        <v>31224</v>
      </c>
      <c r="D22" s="193">
        <f t="shared" si="0"/>
        <v>4.328474627209089</v>
      </c>
      <c r="E22" s="193">
        <v>4.7613220899299984</v>
      </c>
      <c r="F22" s="199">
        <v>10</v>
      </c>
      <c r="G22" s="204">
        <v>0.1</v>
      </c>
    </row>
    <row r="23" spans="1:7" x14ac:dyDescent="0.25">
      <c r="A23" s="195" t="s">
        <v>195</v>
      </c>
      <c r="B23" s="199" t="s">
        <v>176</v>
      </c>
      <c r="C23" s="199">
        <v>31220</v>
      </c>
      <c r="D23" s="193">
        <f t="shared" si="0"/>
        <v>2.773393353818181</v>
      </c>
      <c r="E23" s="193">
        <v>3.0507326891999993</v>
      </c>
      <c r="F23" s="199">
        <v>10</v>
      </c>
      <c r="G23" s="204">
        <v>0.1</v>
      </c>
    </row>
    <row r="24" spans="1:7" x14ac:dyDescent="0.25">
      <c r="A24" s="195" t="s">
        <v>196</v>
      </c>
      <c r="B24" s="199" t="s">
        <v>197</v>
      </c>
      <c r="C24" s="199">
        <v>31228</v>
      </c>
      <c r="D24" s="193">
        <f t="shared" si="0"/>
        <v>4.73457865401818</v>
      </c>
      <c r="E24" s="193">
        <v>5.2080365194199985</v>
      </c>
      <c r="F24" s="199">
        <v>10</v>
      </c>
      <c r="G24" s="204">
        <v>0.1</v>
      </c>
    </row>
    <row r="25" spans="1:7" x14ac:dyDescent="0.25">
      <c r="A25" s="195" t="s">
        <v>196</v>
      </c>
      <c r="B25" s="199" t="s">
        <v>168</v>
      </c>
      <c r="C25" s="199">
        <v>31229</v>
      </c>
      <c r="D25" s="193">
        <f t="shared" si="0"/>
        <v>2.1691898017363629</v>
      </c>
      <c r="E25" s="193">
        <v>2.3861087819099995</v>
      </c>
      <c r="F25" s="199">
        <v>10</v>
      </c>
      <c r="G25" s="204">
        <v>0.1</v>
      </c>
    </row>
    <row r="26" spans="1:7" x14ac:dyDescent="0.25">
      <c r="A26" s="195" t="s">
        <v>196</v>
      </c>
      <c r="B26" s="199" t="s">
        <v>160</v>
      </c>
      <c r="C26" s="199">
        <v>31227</v>
      </c>
      <c r="D26" s="193">
        <f t="shared" si="0"/>
        <v>4.1501850544636358</v>
      </c>
      <c r="E26" s="193">
        <v>4.5652035599099996</v>
      </c>
      <c r="F26" s="199">
        <v>10</v>
      </c>
      <c r="G26" s="204">
        <v>0.1</v>
      </c>
    </row>
    <row r="27" spans="1:7" x14ac:dyDescent="0.25">
      <c r="A27" s="195" t="s">
        <v>196</v>
      </c>
      <c r="B27" s="199" t="s">
        <v>198</v>
      </c>
      <c r="C27" s="199">
        <v>31226</v>
      </c>
      <c r="D27" s="193">
        <f t="shared" si="0"/>
        <v>3.1596874280999989</v>
      </c>
      <c r="E27" s="193">
        <v>3.4756561709099989</v>
      </c>
      <c r="F27" s="199">
        <v>10</v>
      </c>
      <c r="G27" s="204">
        <v>0.1</v>
      </c>
    </row>
    <row r="28" spans="1:7" x14ac:dyDescent="0.25">
      <c r="A28" s="195" t="s">
        <v>254</v>
      </c>
      <c r="B28" s="199" t="s">
        <v>255</v>
      </c>
      <c r="C28" s="199"/>
      <c r="D28" s="193">
        <f t="shared" ref="D28:D40" si="1">E28/(1+G28)</f>
        <v>21.363636363636363</v>
      </c>
      <c r="E28" s="193">
        <v>23.5</v>
      </c>
      <c r="F28" s="199">
        <v>10</v>
      </c>
      <c r="G28" s="204">
        <v>0.1</v>
      </c>
    </row>
    <row r="29" spans="1:7" x14ac:dyDescent="0.25">
      <c r="A29" s="195" t="s">
        <v>254</v>
      </c>
      <c r="B29" s="199" t="s">
        <v>256</v>
      </c>
      <c r="C29" s="199"/>
      <c r="D29" s="193">
        <f t="shared" si="1"/>
        <v>23.545454545454543</v>
      </c>
      <c r="E29" s="193">
        <v>25.9</v>
      </c>
      <c r="F29" s="199">
        <v>10</v>
      </c>
      <c r="G29" s="204">
        <v>0.1</v>
      </c>
    </row>
    <row r="30" spans="1:7" x14ac:dyDescent="0.25">
      <c r="A30" s="195" t="s">
        <v>254</v>
      </c>
      <c r="B30" s="199" t="s">
        <v>257</v>
      </c>
      <c r="C30" s="199">
        <v>12250</v>
      </c>
      <c r="D30" s="193">
        <f t="shared" si="1"/>
        <v>14.454545454545453</v>
      </c>
      <c r="E30" s="193">
        <f>7.95*2</f>
        <v>15.9</v>
      </c>
      <c r="F30" s="199">
        <v>10</v>
      </c>
      <c r="G30" s="204">
        <v>0.1</v>
      </c>
    </row>
    <row r="31" spans="1:7" x14ac:dyDescent="0.25">
      <c r="A31" s="195" t="s">
        <v>254</v>
      </c>
      <c r="B31" s="199" t="s">
        <v>264</v>
      </c>
      <c r="C31" s="199">
        <v>12693</v>
      </c>
      <c r="D31" s="193">
        <f t="shared" si="1"/>
        <v>4.0909090909090908</v>
      </c>
      <c r="E31" s="193">
        <v>4.5</v>
      </c>
      <c r="F31" s="199">
        <v>10</v>
      </c>
      <c r="G31" s="204">
        <v>0.1</v>
      </c>
    </row>
    <row r="32" spans="1:7" x14ac:dyDescent="0.25">
      <c r="A32" s="195" t="s">
        <v>254</v>
      </c>
      <c r="B32" s="199" t="s">
        <v>266</v>
      </c>
      <c r="C32" s="199">
        <v>12646</v>
      </c>
      <c r="D32" s="193">
        <f t="shared" si="1"/>
        <v>4.0909090909090908</v>
      </c>
      <c r="E32" s="193">
        <v>4.5</v>
      </c>
      <c r="F32" s="199">
        <v>10</v>
      </c>
      <c r="G32" s="204">
        <v>0.1</v>
      </c>
    </row>
    <row r="33" spans="1:7" x14ac:dyDescent="0.25">
      <c r="A33" s="195" t="s">
        <v>254</v>
      </c>
      <c r="B33" s="199" t="s">
        <v>265</v>
      </c>
      <c r="C33" s="199">
        <v>12645</v>
      </c>
      <c r="D33" s="193">
        <f t="shared" si="1"/>
        <v>4.0909090909090908</v>
      </c>
      <c r="E33" s="193">
        <v>4.5</v>
      </c>
      <c r="F33" s="199">
        <v>10</v>
      </c>
      <c r="G33" s="204">
        <v>0.1</v>
      </c>
    </row>
    <row r="34" spans="1:7" x14ac:dyDescent="0.25">
      <c r="A34" s="195" t="s">
        <v>268</v>
      </c>
      <c r="B34" s="199" t="s">
        <v>258</v>
      </c>
      <c r="C34" s="199">
        <v>19007</v>
      </c>
      <c r="D34" s="193">
        <f t="shared" si="1"/>
        <v>3.8181818181818179</v>
      </c>
      <c r="E34" s="193">
        <v>4.2</v>
      </c>
      <c r="F34" s="199">
        <v>10</v>
      </c>
      <c r="G34" s="204">
        <v>0.1</v>
      </c>
    </row>
    <row r="35" spans="1:7" x14ac:dyDescent="0.25">
      <c r="A35" s="195" t="s">
        <v>268</v>
      </c>
      <c r="B35" s="199" t="s">
        <v>259</v>
      </c>
      <c r="C35" s="199">
        <v>12160</v>
      </c>
      <c r="D35" s="193">
        <f t="shared" si="1"/>
        <v>2.9545454545454541</v>
      </c>
      <c r="E35" s="193">
        <v>3.25</v>
      </c>
      <c r="F35" s="199">
        <v>10</v>
      </c>
      <c r="G35" s="204">
        <v>0.1</v>
      </c>
    </row>
    <row r="36" spans="1:7" x14ac:dyDescent="0.25">
      <c r="A36" s="195" t="s">
        <v>268</v>
      </c>
      <c r="B36" s="199" t="s">
        <v>260</v>
      </c>
      <c r="C36" s="199">
        <v>19012</v>
      </c>
      <c r="D36" s="193">
        <f t="shared" si="1"/>
        <v>3.8181818181818179</v>
      </c>
      <c r="E36" s="193">
        <v>4.2</v>
      </c>
      <c r="F36" s="199">
        <v>10</v>
      </c>
      <c r="G36" s="204">
        <v>0.1</v>
      </c>
    </row>
    <row r="37" spans="1:7" x14ac:dyDescent="0.25">
      <c r="A37" s="195" t="s">
        <v>268</v>
      </c>
      <c r="B37" s="199" t="s">
        <v>261</v>
      </c>
      <c r="C37" s="199">
        <v>12694</v>
      </c>
      <c r="D37" s="193">
        <f t="shared" si="1"/>
        <v>2.9545454545454541</v>
      </c>
      <c r="E37" s="193">
        <v>3.25</v>
      </c>
      <c r="F37" s="199">
        <v>10</v>
      </c>
      <c r="G37" s="204">
        <v>0.1</v>
      </c>
    </row>
    <row r="38" spans="1:7" x14ac:dyDescent="0.25">
      <c r="A38" s="195" t="s">
        <v>268</v>
      </c>
      <c r="B38" s="199" t="s">
        <v>269</v>
      </c>
      <c r="C38" s="199">
        <v>31304</v>
      </c>
      <c r="D38" s="193">
        <f t="shared" si="1"/>
        <v>2.9545454545454541</v>
      </c>
      <c r="E38" s="193">
        <v>3.25</v>
      </c>
      <c r="F38" s="199">
        <v>10</v>
      </c>
      <c r="G38" s="204">
        <v>0.1</v>
      </c>
    </row>
    <row r="39" spans="1:7" x14ac:dyDescent="0.25">
      <c r="A39" s="195" t="s">
        <v>268</v>
      </c>
      <c r="B39" s="199" t="s">
        <v>262</v>
      </c>
      <c r="C39" s="199">
        <v>12154</v>
      </c>
      <c r="D39" s="193">
        <f t="shared" si="1"/>
        <v>2.9545454545454541</v>
      </c>
      <c r="E39" s="193">
        <v>3.25</v>
      </c>
      <c r="F39" s="199">
        <v>10</v>
      </c>
      <c r="G39" s="204">
        <v>0.1</v>
      </c>
    </row>
    <row r="40" spans="1:7" x14ac:dyDescent="0.25">
      <c r="A40" s="195" t="s">
        <v>268</v>
      </c>
      <c r="B40" s="199" t="s">
        <v>263</v>
      </c>
      <c r="C40" s="199">
        <v>12665</v>
      </c>
      <c r="D40" s="193">
        <f t="shared" si="1"/>
        <v>2.9545454545454541</v>
      </c>
      <c r="E40" s="193">
        <v>3.25</v>
      </c>
      <c r="F40" s="199">
        <v>10</v>
      </c>
      <c r="G40" s="204">
        <v>0.1</v>
      </c>
    </row>
    <row r="41" spans="1:7" x14ac:dyDescent="0.25">
      <c r="A41" s="195" t="s">
        <v>199</v>
      </c>
      <c r="B41" s="199" t="s">
        <v>120</v>
      </c>
      <c r="C41" s="199">
        <v>31186</v>
      </c>
      <c r="D41" s="193">
        <f t="shared" si="0"/>
        <v>2.4663390896454538</v>
      </c>
      <c r="E41" s="193">
        <v>2.7129729986099993</v>
      </c>
      <c r="F41" s="199">
        <v>10</v>
      </c>
      <c r="G41" s="204">
        <v>0.1</v>
      </c>
    </row>
    <row r="42" spans="1:7" x14ac:dyDescent="0.25">
      <c r="A42" s="195" t="s">
        <v>199</v>
      </c>
      <c r="B42" s="199" t="s">
        <v>121</v>
      </c>
      <c r="C42" s="199">
        <v>31191</v>
      </c>
      <c r="D42" s="193">
        <f t="shared" si="0"/>
        <v>2.4663390896454538</v>
      </c>
      <c r="E42" s="193">
        <v>2.7129729986099993</v>
      </c>
      <c r="F42" s="199">
        <v>10</v>
      </c>
      <c r="G42" s="204">
        <v>0.1</v>
      </c>
    </row>
    <row r="43" spans="1:7" x14ac:dyDescent="0.25">
      <c r="A43" s="195" t="s">
        <v>199</v>
      </c>
      <c r="B43" s="197" t="s">
        <v>122</v>
      </c>
      <c r="C43" s="198">
        <v>31190</v>
      </c>
      <c r="D43" s="193">
        <f t="shared" si="0"/>
        <v>2.4663390896454538</v>
      </c>
      <c r="E43" s="193">
        <v>2.7129729986099993</v>
      </c>
      <c r="F43" s="198">
        <v>10</v>
      </c>
      <c r="G43" s="204">
        <v>0.1</v>
      </c>
    </row>
    <row r="44" spans="1:7" x14ac:dyDescent="0.25">
      <c r="A44" s="195" t="s">
        <v>199</v>
      </c>
      <c r="B44" s="197" t="s">
        <v>123</v>
      </c>
      <c r="C44" s="198">
        <v>31189</v>
      </c>
      <c r="D44" s="193">
        <f t="shared" si="0"/>
        <v>2.4663390896454538</v>
      </c>
      <c r="E44" s="193">
        <v>2.7129729986099993</v>
      </c>
      <c r="F44" s="198">
        <v>10</v>
      </c>
      <c r="G44" s="204">
        <v>0.1</v>
      </c>
    </row>
    <row r="45" spans="1:7" x14ac:dyDescent="0.25">
      <c r="A45" s="195" t="s">
        <v>199</v>
      </c>
      <c r="B45" s="197" t="s">
        <v>124</v>
      </c>
      <c r="C45" s="198">
        <v>31188</v>
      </c>
      <c r="D45" s="193">
        <f t="shared" si="0"/>
        <v>1.9809952527272723</v>
      </c>
      <c r="E45" s="193">
        <v>2.1790947779999996</v>
      </c>
      <c r="F45" s="198">
        <v>10</v>
      </c>
      <c r="G45" s="204">
        <v>0.1</v>
      </c>
    </row>
    <row r="46" spans="1:7" x14ac:dyDescent="0.25">
      <c r="A46" s="195" t="s">
        <v>199</v>
      </c>
      <c r="B46" s="195" t="s">
        <v>200</v>
      </c>
      <c r="C46" s="196">
        <v>31179</v>
      </c>
      <c r="D46" s="193">
        <f t="shared" si="0"/>
        <v>3.8530357665545449</v>
      </c>
      <c r="E46" s="193">
        <v>4.2383393432099998</v>
      </c>
      <c r="F46" s="196">
        <v>10</v>
      </c>
      <c r="G46" s="204">
        <v>0.1</v>
      </c>
    </row>
    <row r="47" spans="1:7" x14ac:dyDescent="0.25">
      <c r="A47" s="195" t="s">
        <v>199</v>
      </c>
      <c r="B47" s="197" t="s">
        <v>201</v>
      </c>
      <c r="C47" s="198">
        <v>31208</v>
      </c>
      <c r="D47" s="193">
        <f t="shared" si="0"/>
        <v>3.3577869533727265</v>
      </c>
      <c r="E47" s="193">
        <v>3.6935656487099995</v>
      </c>
      <c r="F47" s="198">
        <v>10</v>
      </c>
      <c r="G47" s="204">
        <v>0.1</v>
      </c>
    </row>
    <row r="48" spans="1:7" x14ac:dyDescent="0.25">
      <c r="A48" s="195" t="s">
        <v>199</v>
      </c>
      <c r="B48" s="197" t="s">
        <v>202</v>
      </c>
      <c r="C48" s="198">
        <v>31178</v>
      </c>
      <c r="D48" s="193">
        <f t="shared" si="0"/>
        <v>3.9520855291909083</v>
      </c>
      <c r="E48" s="193">
        <v>4.3472940821099995</v>
      </c>
      <c r="F48" s="198">
        <v>10</v>
      </c>
      <c r="G48" s="204">
        <v>0.1</v>
      </c>
    </row>
    <row r="49" spans="1:7" x14ac:dyDescent="0.25">
      <c r="A49" s="195" t="s">
        <v>199</v>
      </c>
      <c r="B49" s="197" t="s">
        <v>125</v>
      </c>
      <c r="C49" s="198">
        <v>31202</v>
      </c>
      <c r="D49" s="193">
        <f t="shared" ref="D49:D81" si="2">E49/(1+G49)</f>
        <v>2.4663390896454538</v>
      </c>
      <c r="E49" s="193">
        <v>2.7129729986099993</v>
      </c>
      <c r="F49" s="198">
        <v>10</v>
      </c>
      <c r="G49" s="204">
        <v>0.1</v>
      </c>
    </row>
    <row r="50" spans="1:7" x14ac:dyDescent="0.25">
      <c r="A50" s="195" t="s">
        <v>199</v>
      </c>
      <c r="B50" s="195" t="s">
        <v>126</v>
      </c>
      <c r="C50" s="196">
        <v>31196</v>
      </c>
      <c r="D50" s="193">
        <f t="shared" si="2"/>
        <v>2.2682395643727267</v>
      </c>
      <c r="E50" s="193">
        <v>2.4950635208099996</v>
      </c>
      <c r="F50" s="196">
        <v>10</v>
      </c>
      <c r="G50" s="204">
        <v>0.1</v>
      </c>
    </row>
    <row r="51" spans="1:7" x14ac:dyDescent="0.25">
      <c r="A51" s="195" t="s">
        <v>199</v>
      </c>
      <c r="B51" s="195" t="s">
        <v>127</v>
      </c>
      <c r="C51" s="196">
        <v>31204</v>
      </c>
      <c r="D51" s="193">
        <f t="shared" si="2"/>
        <v>3.6549362412818169</v>
      </c>
      <c r="E51" s="193">
        <v>4.0204298654099988</v>
      </c>
      <c r="F51" s="196">
        <v>10</v>
      </c>
      <c r="G51" s="204">
        <v>0.1</v>
      </c>
    </row>
    <row r="52" spans="1:7" x14ac:dyDescent="0.25">
      <c r="A52" s="195" t="s">
        <v>199</v>
      </c>
      <c r="B52" s="197" t="s">
        <v>128</v>
      </c>
      <c r="C52" s="198">
        <v>31207</v>
      </c>
      <c r="D52" s="193">
        <f t="shared" si="2"/>
        <v>3.0606376654636351</v>
      </c>
      <c r="E52" s="193">
        <v>3.3667014320099988</v>
      </c>
      <c r="F52" s="198">
        <v>10</v>
      </c>
      <c r="G52" s="204">
        <v>0.1</v>
      </c>
    </row>
    <row r="53" spans="1:7" x14ac:dyDescent="0.25">
      <c r="A53" s="195" t="s">
        <v>199</v>
      </c>
      <c r="B53" s="195" t="s">
        <v>129</v>
      </c>
      <c r="C53" s="196">
        <v>31206</v>
      </c>
      <c r="D53" s="193">
        <f t="shared" si="2"/>
        <v>3.6549362412818169</v>
      </c>
      <c r="E53" s="193">
        <v>4.0204298654099988</v>
      </c>
      <c r="F53" s="196">
        <v>10</v>
      </c>
      <c r="G53" s="204">
        <v>0.1</v>
      </c>
    </row>
    <row r="54" spans="1:7" x14ac:dyDescent="0.25">
      <c r="A54" s="195" t="s">
        <v>199</v>
      </c>
      <c r="B54" s="195" t="s">
        <v>130</v>
      </c>
      <c r="C54" s="196">
        <v>31199</v>
      </c>
      <c r="D54" s="193">
        <f t="shared" si="2"/>
        <v>2.2682395643727267</v>
      </c>
      <c r="E54" s="193">
        <v>2.4950635208099996</v>
      </c>
      <c r="F54" s="196">
        <v>10</v>
      </c>
      <c r="G54" s="204">
        <v>0.1</v>
      </c>
    </row>
    <row r="55" spans="1:7" x14ac:dyDescent="0.25">
      <c r="A55" s="195" t="s">
        <v>199</v>
      </c>
      <c r="B55" s="199" t="s">
        <v>131</v>
      </c>
      <c r="C55" s="199">
        <v>31192</v>
      </c>
      <c r="D55" s="193">
        <f t="shared" si="2"/>
        <v>2.2682395643727267</v>
      </c>
      <c r="E55" s="193">
        <v>2.4950635208099996</v>
      </c>
      <c r="F55" s="199">
        <v>10</v>
      </c>
      <c r="G55" s="204">
        <v>0.1</v>
      </c>
    </row>
    <row r="56" spans="1:7" x14ac:dyDescent="0.25">
      <c r="A56" s="195" t="s">
        <v>199</v>
      </c>
      <c r="B56" s="199" t="s">
        <v>132</v>
      </c>
      <c r="C56" s="199">
        <v>31198</v>
      </c>
      <c r="D56" s="193">
        <f t="shared" si="2"/>
        <v>2.2682395643727267</v>
      </c>
      <c r="E56" s="193">
        <v>2.4950635208099996</v>
      </c>
      <c r="F56" s="199">
        <v>10</v>
      </c>
      <c r="G56" s="204">
        <v>0.1</v>
      </c>
    </row>
    <row r="57" spans="1:7" x14ac:dyDescent="0.25">
      <c r="A57" s="195" t="s">
        <v>199</v>
      </c>
      <c r="B57" s="199" t="s">
        <v>133</v>
      </c>
      <c r="C57" s="199">
        <v>31203</v>
      </c>
      <c r="D57" s="193">
        <f t="shared" si="2"/>
        <v>2.6644386149181809</v>
      </c>
      <c r="E57" s="193">
        <v>2.9308824764099994</v>
      </c>
      <c r="F57" s="199">
        <v>10</v>
      </c>
      <c r="G57" s="204">
        <v>0.1</v>
      </c>
    </row>
    <row r="58" spans="1:7" x14ac:dyDescent="0.25">
      <c r="A58" s="195" t="s">
        <v>199</v>
      </c>
      <c r="B58" s="199" t="s">
        <v>134</v>
      </c>
      <c r="C58" s="199">
        <v>31197</v>
      </c>
      <c r="D58" s="193">
        <f t="shared" si="2"/>
        <v>2.2682395643727267</v>
      </c>
      <c r="E58" s="193">
        <v>2.4950635208099996</v>
      </c>
      <c r="F58" s="199">
        <v>10</v>
      </c>
      <c r="G58" s="204">
        <v>0.1</v>
      </c>
    </row>
    <row r="59" spans="1:7" x14ac:dyDescent="0.25">
      <c r="A59" s="195" t="s">
        <v>199</v>
      </c>
      <c r="B59" s="199" t="s">
        <v>135</v>
      </c>
      <c r="C59" s="199">
        <v>31200</v>
      </c>
      <c r="D59" s="193">
        <f t="shared" si="2"/>
        <v>2.862538140190908</v>
      </c>
      <c r="E59" s="193">
        <v>3.1487919542099991</v>
      </c>
      <c r="F59" s="199">
        <v>10</v>
      </c>
      <c r="G59" s="204">
        <v>0.1</v>
      </c>
    </row>
    <row r="60" spans="1:7" x14ac:dyDescent="0.25">
      <c r="A60" s="195" t="s">
        <v>199</v>
      </c>
      <c r="B60" s="199" t="s">
        <v>136</v>
      </c>
      <c r="C60" s="199">
        <v>31201</v>
      </c>
      <c r="D60" s="193">
        <f t="shared" si="2"/>
        <v>3.2587371907363623</v>
      </c>
      <c r="E60" s="193">
        <v>3.584610909809999</v>
      </c>
      <c r="F60" s="199">
        <v>10</v>
      </c>
      <c r="G60" s="204">
        <v>0.1</v>
      </c>
    </row>
    <row r="61" spans="1:7" x14ac:dyDescent="0.25">
      <c r="A61" s="195" t="s">
        <v>199</v>
      </c>
      <c r="B61" s="199" t="s">
        <v>137</v>
      </c>
      <c r="C61" s="199">
        <v>31172</v>
      </c>
      <c r="D61" s="193">
        <f t="shared" si="2"/>
        <v>2.4663390896454538</v>
      </c>
      <c r="E61" s="193">
        <v>2.7129729986099993</v>
      </c>
      <c r="F61" s="199">
        <v>10</v>
      </c>
      <c r="G61" s="204">
        <v>0.1</v>
      </c>
    </row>
    <row r="62" spans="1:7" x14ac:dyDescent="0.25">
      <c r="A62" s="195" t="s">
        <v>199</v>
      </c>
      <c r="B62" s="199" t="s">
        <v>138</v>
      </c>
      <c r="C62" s="199">
        <v>31194</v>
      </c>
      <c r="D62" s="193">
        <f t="shared" si="2"/>
        <v>2.2682395643727267</v>
      </c>
      <c r="E62" s="193">
        <v>2.4950635208099996</v>
      </c>
      <c r="F62" s="199">
        <v>10</v>
      </c>
      <c r="G62" s="204">
        <v>0.1</v>
      </c>
    </row>
    <row r="63" spans="1:7" x14ac:dyDescent="0.25">
      <c r="A63" s="195" t="s">
        <v>199</v>
      </c>
      <c r="B63" s="199" t="s">
        <v>139</v>
      </c>
      <c r="C63" s="199">
        <v>31173</v>
      </c>
      <c r="D63" s="193">
        <f t="shared" si="2"/>
        <v>2.4663390896454538</v>
      </c>
      <c r="E63" s="193">
        <v>2.7129729986099993</v>
      </c>
      <c r="F63" s="199">
        <v>10</v>
      </c>
      <c r="G63" s="204">
        <v>0.1</v>
      </c>
    </row>
    <row r="64" spans="1:7" x14ac:dyDescent="0.25">
      <c r="A64" s="195" t="s">
        <v>199</v>
      </c>
      <c r="B64" s="199" t="s">
        <v>140</v>
      </c>
      <c r="C64" s="199">
        <v>31193</v>
      </c>
      <c r="D64" s="193">
        <f t="shared" si="2"/>
        <v>2.2682395643727267</v>
      </c>
      <c r="E64" s="193">
        <v>2.4950635208099996</v>
      </c>
      <c r="F64" s="199">
        <v>10</v>
      </c>
      <c r="G64" s="204">
        <v>0.1</v>
      </c>
    </row>
    <row r="65" spans="1:7" x14ac:dyDescent="0.25">
      <c r="A65" s="195" t="s">
        <v>199</v>
      </c>
      <c r="B65" s="199" t="s">
        <v>141</v>
      </c>
      <c r="C65" s="199">
        <v>31195</v>
      </c>
      <c r="D65" s="193">
        <f t="shared" si="2"/>
        <v>2.2682395643727267</v>
      </c>
      <c r="E65" s="193">
        <v>2.4950635208099996</v>
      </c>
      <c r="F65" s="199">
        <v>10</v>
      </c>
      <c r="G65" s="204">
        <v>0.1</v>
      </c>
    </row>
    <row r="66" spans="1:7" x14ac:dyDescent="0.25">
      <c r="A66" s="195" t="s">
        <v>199</v>
      </c>
      <c r="B66" s="199" t="s">
        <v>253</v>
      </c>
      <c r="C66" s="199">
        <v>31328</v>
      </c>
      <c r="D66" s="193">
        <f>E66/(1+G66)</f>
        <v>3.4545454545454541</v>
      </c>
      <c r="E66" s="193">
        <v>3.8</v>
      </c>
      <c r="F66" s="199">
        <v>10</v>
      </c>
      <c r="G66" s="204">
        <v>0.1</v>
      </c>
    </row>
    <row r="67" spans="1:7" x14ac:dyDescent="0.25">
      <c r="A67" s="195" t="s">
        <v>199</v>
      </c>
      <c r="B67" s="199" t="s">
        <v>142</v>
      </c>
      <c r="C67" s="199">
        <v>31170</v>
      </c>
      <c r="D67" s="193">
        <f t="shared" si="2"/>
        <v>2.2682395643727267</v>
      </c>
      <c r="E67" s="193">
        <v>2.4950635208099996</v>
      </c>
      <c r="F67" s="199">
        <v>10</v>
      </c>
      <c r="G67" s="204">
        <v>0.1</v>
      </c>
    </row>
    <row r="68" spans="1:7" x14ac:dyDescent="0.25">
      <c r="A68" s="195" t="s">
        <v>199</v>
      </c>
      <c r="B68" s="199" t="s">
        <v>143</v>
      </c>
      <c r="C68" s="199">
        <v>31182</v>
      </c>
      <c r="D68" s="193">
        <f t="shared" si="2"/>
        <v>1.9809952527272723</v>
      </c>
      <c r="E68" s="193">
        <v>2.1790947779999996</v>
      </c>
      <c r="F68" s="199">
        <v>10</v>
      </c>
      <c r="G68" s="204">
        <v>0.1</v>
      </c>
    </row>
    <row r="69" spans="1:7" x14ac:dyDescent="0.25">
      <c r="A69" s="195" t="s">
        <v>199</v>
      </c>
      <c r="B69" s="199" t="s">
        <v>144</v>
      </c>
      <c r="C69" s="199">
        <v>31185</v>
      </c>
      <c r="D69" s="193">
        <f t="shared" si="2"/>
        <v>1.9809952527272723</v>
      </c>
      <c r="E69" s="193">
        <v>2.1790947779999996</v>
      </c>
      <c r="F69" s="199">
        <v>10</v>
      </c>
      <c r="G69" s="204">
        <v>0.1</v>
      </c>
    </row>
    <row r="70" spans="1:7" x14ac:dyDescent="0.25">
      <c r="A70" s="195" t="s">
        <v>199</v>
      </c>
      <c r="B70" s="199" t="s">
        <v>145</v>
      </c>
      <c r="C70" s="199">
        <v>31164</v>
      </c>
      <c r="D70" s="193">
        <f t="shared" si="2"/>
        <v>1.9809952527272723</v>
      </c>
      <c r="E70" s="193">
        <v>2.1790947779999996</v>
      </c>
      <c r="F70" s="199">
        <v>10</v>
      </c>
      <c r="G70" s="204">
        <v>0.1</v>
      </c>
    </row>
    <row r="71" spans="1:7" x14ac:dyDescent="0.25">
      <c r="A71" s="195" t="s">
        <v>199</v>
      </c>
      <c r="B71" s="199" t="s">
        <v>146</v>
      </c>
      <c r="C71" s="199">
        <v>31184</v>
      </c>
      <c r="D71" s="193">
        <f t="shared" si="2"/>
        <v>1.9809952527272723</v>
      </c>
      <c r="E71" s="193">
        <v>2.1790947779999996</v>
      </c>
      <c r="F71" s="199">
        <v>10</v>
      </c>
      <c r="G71" s="204">
        <v>0.1</v>
      </c>
    </row>
    <row r="72" spans="1:7" x14ac:dyDescent="0.25">
      <c r="A72" s="195" t="s">
        <v>199</v>
      </c>
      <c r="B72" s="199" t="s">
        <v>147</v>
      </c>
      <c r="C72" s="199">
        <v>31171</v>
      </c>
      <c r="D72" s="193">
        <f t="shared" si="2"/>
        <v>3.4172168109545442</v>
      </c>
      <c r="E72" s="193">
        <v>3.7589384920499991</v>
      </c>
      <c r="F72" s="199">
        <v>10</v>
      </c>
      <c r="G72" s="204">
        <v>0.1</v>
      </c>
    </row>
    <row r="73" spans="1:7" x14ac:dyDescent="0.25">
      <c r="A73" s="195" t="s">
        <v>199</v>
      </c>
      <c r="B73" s="199" t="s">
        <v>148</v>
      </c>
      <c r="C73" s="199">
        <v>31183</v>
      </c>
      <c r="D73" s="193">
        <f t="shared" si="2"/>
        <v>1.9809952527272723</v>
      </c>
      <c r="E73" s="193">
        <v>2.1790947779999996</v>
      </c>
      <c r="F73" s="199">
        <v>10</v>
      </c>
      <c r="G73" s="204">
        <v>0.1</v>
      </c>
    </row>
    <row r="74" spans="1:7" x14ac:dyDescent="0.25">
      <c r="A74" s="195" t="s">
        <v>199</v>
      </c>
      <c r="B74" s="199" t="s">
        <v>149</v>
      </c>
      <c r="C74" s="199">
        <v>31168</v>
      </c>
      <c r="D74" s="193">
        <f t="shared" si="2"/>
        <v>2.7634883775545447</v>
      </c>
      <c r="E74" s="193">
        <v>3.0398372153099995</v>
      </c>
      <c r="F74" s="199">
        <v>10</v>
      </c>
      <c r="G74" s="204">
        <v>0.1</v>
      </c>
    </row>
    <row r="75" spans="1:7" x14ac:dyDescent="0.25">
      <c r="A75" s="195" t="s">
        <v>199</v>
      </c>
      <c r="B75" s="199" t="s">
        <v>150</v>
      </c>
      <c r="C75" s="199">
        <v>31169</v>
      </c>
      <c r="D75" s="193">
        <f t="shared" si="2"/>
        <v>2.862538140190908</v>
      </c>
      <c r="E75" s="193">
        <v>3.1487919542099991</v>
      </c>
      <c r="F75" s="199">
        <v>10</v>
      </c>
      <c r="G75" s="204">
        <v>0.1</v>
      </c>
    </row>
    <row r="76" spans="1:7" x14ac:dyDescent="0.25">
      <c r="A76" s="195" t="s">
        <v>199</v>
      </c>
      <c r="B76" s="199" t="s">
        <v>151</v>
      </c>
      <c r="C76" s="199">
        <v>31165</v>
      </c>
      <c r="D76" s="193">
        <f t="shared" si="2"/>
        <v>1.9809952527272723</v>
      </c>
      <c r="E76" s="193">
        <v>2.1790947779999996</v>
      </c>
      <c r="F76" s="199">
        <v>10</v>
      </c>
      <c r="G76" s="204">
        <v>0.1</v>
      </c>
    </row>
    <row r="77" spans="1:7" x14ac:dyDescent="0.25">
      <c r="A77" s="195" t="s">
        <v>199</v>
      </c>
      <c r="B77" s="199" t="s">
        <v>152</v>
      </c>
      <c r="C77" s="199">
        <v>31181</v>
      </c>
      <c r="D77" s="193">
        <f t="shared" si="2"/>
        <v>1.9809952527272723</v>
      </c>
      <c r="E77" s="193">
        <v>2.1790947779999996</v>
      </c>
      <c r="F77" s="199">
        <v>10</v>
      </c>
      <c r="G77" s="204">
        <v>0.1</v>
      </c>
    </row>
    <row r="78" spans="1:7" x14ac:dyDescent="0.25">
      <c r="A78" s="195" t="s">
        <v>199</v>
      </c>
      <c r="B78" s="199" t="s">
        <v>153</v>
      </c>
      <c r="C78" s="199">
        <v>31166</v>
      </c>
      <c r="D78" s="193">
        <f t="shared" si="2"/>
        <v>2.2682395643727267</v>
      </c>
      <c r="E78" s="193">
        <v>2.4950635208099996</v>
      </c>
      <c r="F78" s="199">
        <v>10</v>
      </c>
      <c r="G78" s="204">
        <v>0.1</v>
      </c>
    </row>
    <row r="79" spans="1:7" x14ac:dyDescent="0.25">
      <c r="A79" s="195" t="s">
        <v>199</v>
      </c>
      <c r="B79" s="199" t="s">
        <v>154</v>
      </c>
      <c r="C79" s="199">
        <v>31180</v>
      </c>
      <c r="D79" s="193">
        <f t="shared" si="2"/>
        <v>1.9809952527272723</v>
      </c>
      <c r="E79" s="193">
        <v>2.1790947779999996</v>
      </c>
      <c r="F79" s="199">
        <v>10</v>
      </c>
      <c r="G79" s="204">
        <v>0.1</v>
      </c>
    </row>
    <row r="80" spans="1:7" x14ac:dyDescent="0.25">
      <c r="A80" s="195" t="s">
        <v>199</v>
      </c>
      <c r="B80" s="199" t="s">
        <v>155</v>
      </c>
      <c r="C80" s="199">
        <v>31167</v>
      </c>
      <c r="D80" s="193">
        <f t="shared" si="2"/>
        <v>1.9809952527272723</v>
      </c>
      <c r="E80" s="193">
        <v>2.1790947779999996</v>
      </c>
      <c r="F80" s="199">
        <v>10</v>
      </c>
      <c r="G80" s="204">
        <v>0.1</v>
      </c>
    </row>
    <row r="81" spans="1:7" x14ac:dyDescent="0.25">
      <c r="A81" s="195" t="s">
        <v>199</v>
      </c>
      <c r="B81" s="199" t="s">
        <v>156</v>
      </c>
      <c r="C81" s="199">
        <v>31175</v>
      </c>
      <c r="D81" s="193">
        <f t="shared" si="2"/>
        <v>2.4663390896454538</v>
      </c>
      <c r="E81" s="193">
        <v>2.7129729986099993</v>
      </c>
      <c r="F81" s="199">
        <v>10</v>
      </c>
      <c r="G81" s="204">
        <v>0.1</v>
      </c>
    </row>
    <row r="82" spans="1:7" x14ac:dyDescent="0.25">
      <c r="A82" s="195" t="s">
        <v>199</v>
      </c>
      <c r="B82" s="199" t="s">
        <v>157</v>
      </c>
      <c r="C82" s="199">
        <v>31174</v>
      </c>
      <c r="D82" s="193">
        <f t="shared" ref="D82:D116" si="3">E82/(1+G82)</f>
        <v>3.1596874280999989</v>
      </c>
      <c r="E82" s="193">
        <v>3.4756561709099989</v>
      </c>
      <c r="F82" s="199">
        <v>10</v>
      </c>
      <c r="G82" s="204">
        <v>0.1</v>
      </c>
    </row>
    <row r="83" spans="1:7" x14ac:dyDescent="0.25">
      <c r="A83" s="195" t="s">
        <v>199</v>
      </c>
      <c r="B83" s="199" t="s">
        <v>158</v>
      </c>
      <c r="C83" s="199">
        <v>31176</v>
      </c>
      <c r="D83" s="193">
        <f t="shared" si="3"/>
        <v>2.4663390896454538</v>
      </c>
      <c r="E83" s="193">
        <v>2.7129729986099993</v>
      </c>
      <c r="F83" s="199">
        <v>10</v>
      </c>
      <c r="G83" s="204">
        <v>0.1</v>
      </c>
    </row>
    <row r="84" spans="1:7" x14ac:dyDescent="0.25">
      <c r="A84" s="195" t="s">
        <v>199</v>
      </c>
      <c r="B84" s="199" t="s">
        <v>159</v>
      </c>
      <c r="C84" s="199">
        <v>31177</v>
      </c>
      <c r="D84" s="193">
        <f t="shared" si="3"/>
        <v>2.4663390896454538</v>
      </c>
      <c r="E84" s="193">
        <v>2.7129729986099993</v>
      </c>
      <c r="F84" s="199">
        <v>10</v>
      </c>
      <c r="G84" s="204">
        <v>0.1</v>
      </c>
    </row>
    <row r="85" spans="1:7" x14ac:dyDescent="0.25">
      <c r="A85" s="195" t="s">
        <v>203</v>
      </c>
      <c r="B85" s="199" t="s">
        <v>169</v>
      </c>
      <c r="C85" s="199">
        <v>31260</v>
      </c>
      <c r="D85" s="193">
        <f t="shared" si="3"/>
        <v>2.9219679977727262</v>
      </c>
      <c r="E85" s="193">
        <v>3.2141647975499992</v>
      </c>
      <c r="F85" s="199">
        <v>10</v>
      </c>
      <c r="G85" s="204">
        <v>0.1</v>
      </c>
    </row>
    <row r="86" spans="1:7" x14ac:dyDescent="0.25">
      <c r="A86" s="195" t="s">
        <v>203</v>
      </c>
      <c r="B86" s="199" t="s">
        <v>170</v>
      </c>
      <c r="C86" s="199">
        <v>31209</v>
      </c>
      <c r="D86" s="193">
        <f t="shared" si="3"/>
        <v>3.8134158614999989</v>
      </c>
      <c r="E86" s="193">
        <v>4.1947574476499989</v>
      </c>
      <c r="F86" s="199">
        <v>10</v>
      </c>
      <c r="G86" s="204">
        <v>0.1</v>
      </c>
    </row>
    <row r="87" spans="1:7" x14ac:dyDescent="0.25">
      <c r="A87" s="195" t="s">
        <v>203</v>
      </c>
      <c r="B87" s="199" t="s">
        <v>171</v>
      </c>
      <c r="C87" s="199">
        <v>31210</v>
      </c>
      <c r="D87" s="193">
        <f t="shared" si="3"/>
        <v>3.516266573590908</v>
      </c>
      <c r="E87" s="193">
        <v>3.8678932309499992</v>
      </c>
      <c r="F87" s="199">
        <v>10</v>
      </c>
      <c r="G87" s="204">
        <v>0.1</v>
      </c>
    </row>
    <row r="88" spans="1:7" x14ac:dyDescent="0.25">
      <c r="A88" s="195" t="s">
        <v>203</v>
      </c>
      <c r="B88" s="199" t="s">
        <v>172</v>
      </c>
      <c r="C88" s="199">
        <v>31211</v>
      </c>
      <c r="D88" s="193">
        <f t="shared" si="3"/>
        <v>2.9219679977727262</v>
      </c>
      <c r="E88" s="193">
        <v>3.2141647975499992</v>
      </c>
      <c r="F88" s="199">
        <v>10</v>
      </c>
      <c r="G88" s="204">
        <v>0.1</v>
      </c>
    </row>
    <row r="89" spans="1:7" x14ac:dyDescent="0.25">
      <c r="A89" s="195" t="s">
        <v>103</v>
      </c>
      <c r="B89" s="199" t="s">
        <v>106</v>
      </c>
      <c r="C89" s="199">
        <v>31157</v>
      </c>
      <c r="D89" s="193">
        <f t="shared" si="3"/>
        <v>2.6248187098636353</v>
      </c>
      <c r="E89" s="193">
        <v>2.887300580849999</v>
      </c>
      <c r="F89" s="199">
        <v>10</v>
      </c>
      <c r="G89" s="204">
        <v>0.1</v>
      </c>
    </row>
    <row r="90" spans="1:7" x14ac:dyDescent="0.25">
      <c r="A90" s="195" t="s">
        <v>103</v>
      </c>
      <c r="B90" s="199" t="s">
        <v>91</v>
      </c>
      <c r="C90" s="199">
        <v>31225</v>
      </c>
      <c r="D90" s="193">
        <f t="shared" si="3"/>
        <v>2.773393353818181</v>
      </c>
      <c r="E90" s="193">
        <v>3.0507326891999993</v>
      </c>
      <c r="F90" s="199">
        <v>10</v>
      </c>
      <c r="G90" s="204">
        <v>0.1</v>
      </c>
    </row>
    <row r="91" spans="1:7" x14ac:dyDescent="0.25">
      <c r="A91" s="195" t="s">
        <v>103</v>
      </c>
      <c r="B91" s="199" t="s">
        <v>101</v>
      </c>
      <c r="C91" s="199">
        <v>31261</v>
      </c>
      <c r="D91" s="193">
        <f t="shared" si="3"/>
        <v>2.7634883775545447</v>
      </c>
      <c r="E91" s="193">
        <v>3.0398372153099995</v>
      </c>
      <c r="F91" s="199">
        <v>10</v>
      </c>
      <c r="G91" s="204">
        <v>0.1</v>
      </c>
    </row>
    <row r="92" spans="1:7" x14ac:dyDescent="0.25">
      <c r="A92" s="195" t="s">
        <v>103</v>
      </c>
      <c r="B92" s="199" t="s">
        <v>204</v>
      </c>
      <c r="C92" s="199">
        <v>31272</v>
      </c>
      <c r="D92" s="193">
        <f t="shared" si="3"/>
        <v>4.5860040100636352</v>
      </c>
      <c r="E92" s="193">
        <v>5.044604411069999</v>
      </c>
      <c r="F92" s="199">
        <v>10</v>
      </c>
      <c r="G92" s="204">
        <v>0.1</v>
      </c>
    </row>
    <row r="93" spans="1:7" x14ac:dyDescent="0.25">
      <c r="A93" s="195" t="s">
        <v>103</v>
      </c>
      <c r="B93" s="199" t="s">
        <v>175</v>
      </c>
      <c r="C93" s="199">
        <v>31273</v>
      </c>
      <c r="D93" s="193">
        <f t="shared" si="3"/>
        <v>10.657754459672724</v>
      </c>
      <c r="E93" s="193">
        <v>11.723529905639998</v>
      </c>
      <c r="F93" s="199">
        <v>10</v>
      </c>
      <c r="G93" s="204">
        <v>0.1</v>
      </c>
    </row>
    <row r="94" spans="1:7" x14ac:dyDescent="0.25">
      <c r="A94" s="195" t="s">
        <v>103</v>
      </c>
      <c r="B94" s="199" t="s">
        <v>173</v>
      </c>
      <c r="C94" s="199">
        <v>31160</v>
      </c>
      <c r="D94" s="193">
        <f t="shared" si="3"/>
        <v>1.8423255850363631</v>
      </c>
      <c r="E94" s="193">
        <v>2.0265581435399995</v>
      </c>
      <c r="F94" s="199">
        <v>10</v>
      </c>
      <c r="G94" s="204">
        <v>0.1</v>
      </c>
    </row>
    <row r="95" spans="1:7" x14ac:dyDescent="0.25">
      <c r="A95" s="195" t="s">
        <v>103</v>
      </c>
      <c r="B95" s="199" t="s">
        <v>108</v>
      </c>
      <c r="C95" s="199">
        <v>31159</v>
      </c>
      <c r="D95" s="193">
        <f t="shared" si="3"/>
        <v>1.8423255850363631</v>
      </c>
      <c r="E95" s="193">
        <v>2.0265581435399995</v>
      </c>
      <c r="F95" s="199">
        <v>10</v>
      </c>
      <c r="G95" s="204">
        <v>0.1</v>
      </c>
    </row>
    <row r="96" spans="1:7" x14ac:dyDescent="0.25">
      <c r="A96" s="195" t="s">
        <v>103</v>
      </c>
      <c r="B96" s="199" t="s">
        <v>107</v>
      </c>
      <c r="C96" s="199">
        <v>31158</v>
      </c>
      <c r="D96" s="193">
        <f t="shared" si="3"/>
        <v>2.1691898017363629</v>
      </c>
      <c r="E96" s="193">
        <v>2.3861087819099995</v>
      </c>
      <c r="F96" s="199">
        <v>10</v>
      </c>
      <c r="G96" s="204">
        <v>0.1</v>
      </c>
    </row>
    <row r="97" spans="1:7" x14ac:dyDescent="0.25">
      <c r="A97" s="195" t="s">
        <v>103</v>
      </c>
      <c r="B97" s="199" t="s">
        <v>174</v>
      </c>
      <c r="C97" s="199">
        <v>31161</v>
      </c>
      <c r="D97" s="193">
        <f t="shared" si="3"/>
        <v>0.61410852834545437</v>
      </c>
      <c r="E97" s="193">
        <v>0.67551938117999988</v>
      </c>
      <c r="F97" s="199">
        <v>10</v>
      </c>
      <c r="G97" s="204">
        <v>0.1</v>
      </c>
    </row>
    <row r="98" spans="1:7" x14ac:dyDescent="0.25">
      <c r="A98" s="195" t="s">
        <v>103</v>
      </c>
      <c r="B98" s="199" t="s">
        <v>105</v>
      </c>
      <c r="C98" s="199">
        <v>31156</v>
      </c>
      <c r="D98" s="193">
        <f t="shared" si="3"/>
        <v>2.8031082826090903</v>
      </c>
      <c r="E98" s="193">
        <v>3.0834191108699995</v>
      </c>
      <c r="F98" s="199">
        <v>10</v>
      </c>
      <c r="G98" s="204">
        <v>0.1</v>
      </c>
    </row>
    <row r="99" spans="1:7" x14ac:dyDescent="0.25">
      <c r="A99" s="194" t="s">
        <v>103</v>
      </c>
      <c r="B99" s="199" t="s">
        <v>104</v>
      </c>
      <c r="C99" s="199">
        <v>31155</v>
      </c>
      <c r="D99" s="193">
        <f t="shared" si="3"/>
        <v>2.9615879028272718</v>
      </c>
      <c r="E99" s="193">
        <v>3.2577466931099992</v>
      </c>
      <c r="F99" s="199">
        <v>10</v>
      </c>
      <c r="G99" s="204">
        <v>0.1</v>
      </c>
    </row>
    <row r="100" spans="1:7" x14ac:dyDescent="0.25">
      <c r="A100" s="194" t="s">
        <v>205</v>
      </c>
      <c r="B100" s="199" t="s">
        <v>206</v>
      </c>
      <c r="C100" s="199">
        <v>31236</v>
      </c>
      <c r="D100" s="193">
        <f t="shared" si="3"/>
        <v>2.0882991622499998</v>
      </c>
      <c r="E100" s="193">
        <v>2.5059589946999994</v>
      </c>
      <c r="F100" s="199">
        <v>20</v>
      </c>
      <c r="G100" s="204">
        <v>0.2</v>
      </c>
    </row>
    <row r="101" spans="1:7" x14ac:dyDescent="0.25">
      <c r="A101" s="194" t="s">
        <v>205</v>
      </c>
      <c r="B101" s="29" t="s">
        <v>207</v>
      </c>
      <c r="C101" s="30">
        <v>31237</v>
      </c>
      <c r="D101" s="31">
        <f t="shared" si="3"/>
        <v>2.0882991622499998</v>
      </c>
      <c r="E101" s="31">
        <v>2.5059589946999994</v>
      </c>
      <c r="F101" s="30">
        <v>20</v>
      </c>
      <c r="G101" s="204">
        <v>0.2</v>
      </c>
    </row>
    <row r="102" spans="1:7" x14ac:dyDescent="0.25">
      <c r="A102" s="194" t="s">
        <v>205</v>
      </c>
      <c r="B102" s="194" t="s">
        <v>208</v>
      </c>
      <c r="C102" s="192">
        <v>1059</v>
      </c>
      <c r="D102" s="193">
        <f t="shared" si="3"/>
        <v>2.0882991622499998</v>
      </c>
      <c r="E102" s="193">
        <v>2.5059589946999994</v>
      </c>
      <c r="F102" s="192">
        <v>20</v>
      </c>
      <c r="G102" s="204">
        <v>0.2</v>
      </c>
    </row>
    <row r="103" spans="1:7" x14ac:dyDescent="0.25">
      <c r="A103" s="194" t="s">
        <v>205</v>
      </c>
      <c r="B103" s="194" t="s">
        <v>209</v>
      </c>
      <c r="C103" s="192">
        <v>31238</v>
      </c>
      <c r="D103" s="193">
        <f t="shared" si="3"/>
        <v>2.0882991622499998</v>
      </c>
      <c r="E103" s="193">
        <v>2.5059589946999994</v>
      </c>
      <c r="F103" s="192">
        <v>20</v>
      </c>
      <c r="G103" s="204">
        <v>0.2</v>
      </c>
    </row>
    <row r="104" spans="1:7" x14ac:dyDescent="0.25">
      <c r="A104" s="194" t="s">
        <v>205</v>
      </c>
      <c r="B104" s="194" t="s">
        <v>210</v>
      </c>
      <c r="C104" s="192">
        <v>31234</v>
      </c>
      <c r="D104" s="193">
        <f t="shared" si="3"/>
        <v>4.2219961323749988</v>
      </c>
      <c r="E104" s="193">
        <v>5.0663953588499986</v>
      </c>
      <c r="F104" s="192">
        <v>20</v>
      </c>
      <c r="G104" s="204">
        <v>0.2</v>
      </c>
    </row>
    <row r="105" spans="1:7" x14ac:dyDescent="0.25">
      <c r="A105" s="194" t="s">
        <v>205</v>
      </c>
      <c r="B105" s="194" t="s">
        <v>211</v>
      </c>
      <c r="C105" s="192">
        <v>31230</v>
      </c>
      <c r="D105" s="193">
        <f t="shared" si="3"/>
        <v>4.4489851717499986</v>
      </c>
      <c r="E105" s="193">
        <v>5.3387822060999985</v>
      </c>
      <c r="F105" s="192">
        <v>20</v>
      </c>
      <c r="G105" s="204">
        <v>0.2</v>
      </c>
    </row>
    <row r="106" spans="1:7" x14ac:dyDescent="0.25">
      <c r="A106" s="194" t="s">
        <v>205</v>
      </c>
      <c r="B106" s="194" t="s">
        <v>212</v>
      </c>
      <c r="C106" s="192">
        <v>31274</v>
      </c>
      <c r="D106" s="193">
        <f t="shared" si="3"/>
        <v>1.8159123149999998</v>
      </c>
      <c r="E106" s="193">
        <v>2.1790947779999996</v>
      </c>
      <c r="F106" s="192">
        <v>20</v>
      </c>
      <c r="G106" s="204">
        <v>0.2</v>
      </c>
    </row>
    <row r="107" spans="1:7" x14ac:dyDescent="0.25">
      <c r="A107" s="194" t="s">
        <v>205</v>
      </c>
      <c r="B107" s="194" t="s">
        <v>213</v>
      </c>
      <c r="C107" s="192">
        <v>31275</v>
      </c>
      <c r="D107" s="193">
        <f t="shared" si="3"/>
        <v>1.8159123149999998</v>
      </c>
      <c r="E107" s="193">
        <v>2.1790947779999996</v>
      </c>
      <c r="F107" s="192">
        <v>20</v>
      </c>
      <c r="G107" s="204">
        <v>0.2</v>
      </c>
    </row>
    <row r="108" spans="1:7" x14ac:dyDescent="0.25">
      <c r="A108" s="194" t="s">
        <v>205</v>
      </c>
      <c r="B108" s="194" t="s">
        <v>214</v>
      </c>
      <c r="C108" s="192">
        <v>31292</v>
      </c>
      <c r="D108" s="193">
        <f t="shared" si="3"/>
        <v>1.7251166992499993</v>
      </c>
      <c r="E108" s="193">
        <v>2.0701400390999991</v>
      </c>
      <c r="F108" s="192">
        <v>20</v>
      </c>
      <c r="G108" s="204">
        <v>0.2</v>
      </c>
    </row>
    <row r="109" spans="1:7" x14ac:dyDescent="0.25">
      <c r="A109" s="194" t="s">
        <v>205</v>
      </c>
      <c r="B109" s="194" t="s">
        <v>215</v>
      </c>
      <c r="C109" s="192">
        <v>31241</v>
      </c>
      <c r="D109" s="193">
        <f t="shared" si="3"/>
        <v>1.7251166992499993</v>
      </c>
      <c r="E109" s="193">
        <v>2.0701400390999991</v>
      </c>
      <c r="F109" s="192">
        <v>20</v>
      </c>
      <c r="G109" s="204">
        <v>0.2</v>
      </c>
    </row>
    <row r="110" spans="1:7" x14ac:dyDescent="0.25">
      <c r="A110" s="194" t="s">
        <v>205</v>
      </c>
      <c r="B110" s="194" t="s">
        <v>216</v>
      </c>
      <c r="C110" s="192">
        <v>31240</v>
      </c>
      <c r="D110" s="193">
        <f t="shared" si="3"/>
        <v>1.7251166992499993</v>
      </c>
      <c r="E110" s="193">
        <v>2.0701400390999991</v>
      </c>
      <c r="F110" s="192">
        <v>20</v>
      </c>
      <c r="G110" s="204">
        <v>0.2</v>
      </c>
    </row>
    <row r="111" spans="1:7" x14ac:dyDescent="0.25">
      <c r="A111" s="194" t="s">
        <v>205</v>
      </c>
      <c r="B111" s="194" t="s">
        <v>272</v>
      </c>
      <c r="C111" s="192">
        <v>31327</v>
      </c>
      <c r="D111" s="193">
        <f>E111/(1+G111)</f>
        <v>1.7249999999999999</v>
      </c>
      <c r="E111" s="193">
        <v>2.0699999999999998</v>
      </c>
      <c r="F111" s="192">
        <v>20</v>
      </c>
      <c r="G111" s="204">
        <v>0.2</v>
      </c>
    </row>
    <row r="112" spans="1:7" x14ac:dyDescent="0.25">
      <c r="A112" s="194" t="s">
        <v>205</v>
      </c>
      <c r="B112" s="194" t="s">
        <v>271</v>
      </c>
      <c r="C112" s="192">
        <v>31325</v>
      </c>
      <c r="D112" s="193">
        <f>E112/(1+G112)</f>
        <v>1.7249999999999999</v>
      </c>
      <c r="E112" s="193">
        <v>2.0699999999999998</v>
      </c>
      <c r="F112" s="192">
        <v>20</v>
      </c>
      <c r="G112" s="204">
        <v>0.2</v>
      </c>
    </row>
    <row r="113" spans="1:7" x14ac:dyDescent="0.25">
      <c r="A113" s="194" t="s">
        <v>205</v>
      </c>
      <c r="B113" s="194" t="s">
        <v>270</v>
      </c>
      <c r="C113" s="192">
        <v>31326</v>
      </c>
      <c r="D113" s="193">
        <f>E113/(1+G113)</f>
        <v>1.7249999999999999</v>
      </c>
      <c r="E113" s="193">
        <v>2.0699999999999998</v>
      </c>
      <c r="F113" s="192">
        <v>20</v>
      </c>
      <c r="G113" s="204">
        <v>0.2</v>
      </c>
    </row>
    <row r="114" spans="1:7" x14ac:dyDescent="0.25">
      <c r="A114" s="194" t="s">
        <v>205</v>
      </c>
      <c r="B114" s="194" t="s">
        <v>217</v>
      </c>
      <c r="C114" s="192">
        <v>31239</v>
      </c>
      <c r="D114" s="193">
        <f t="shared" si="3"/>
        <v>1.7251166992499993</v>
      </c>
      <c r="E114" s="193">
        <v>2.0701400390999991</v>
      </c>
      <c r="F114" s="192">
        <v>20</v>
      </c>
      <c r="G114" s="204">
        <v>0.2</v>
      </c>
    </row>
    <row r="115" spans="1:7" x14ac:dyDescent="0.25">
      <c r="A115" s="194" t="s">
        <v>205</v>
      </c>
      <c r="B115" s="194" t="s">
        <v>113</v>
      </c>
      <c r="C115" s="192">
        <v>31234</v>
      </c>
      <c r="D115" s="193">
        <f t="shared" si="3"/>
        <v>1.2983773052249996</v>
      </c>
      <c r="E115" s="193">
        <v>1.5580527662699994</v>
      </c>
      <c r="F115" s="192">
        <v>20</v>
      </c>
      <c r="G115" s="204">
        <v>0.2</v>
      </c>
    </row>
    <row r="116" spans="1:7" x14ac:dyDescent="0.25">
      <c r="A116" s="194" t="s">
        <v>205</v>
      </c>
      <c r="B116" s="199" t="s">
        <v>114</v>
      </c>
      <c r="C116" s="199">
        <v>31232</v>
      </c>
      <c r="D116" s="193">
        <f t="shared" si="3"/>
        <v>2.2608108321749993</v>
      </c>
      <c r="E116" s="193">
        <v>2.7129729986099993</v>
      </c>
      <c r="F116" s="199">
        <v>20</v>
      </c>
      <c r="G116" s="204">
        <v>0.2</v>
      </c>
    </row>
    <row r="117" spans="1:7" x14ac:dyDescent="0.25">
      <c r="A117" s="194" t="s">
        <v>205</v>
      </c>
      <c r="B117" s="199" t="s">
        <v>115</v>
      </c>
      <c r="C117" s="199">
        <v>31235</v>
      </c>
      <c r="D117" s="193">
        <f t="shared" ref="D117:D153" si="4">E117/(1+G117)</f>
        <v>1.2983773052249996</v>
      </c>
      <c r="E117" s="193">
        <v>1.5580527662699994</v>
      </c>
      <c r="F117" s="199">
        <v>20</v>
      </c>
      <c r="G117" s="204">
        <v>0.2</v>
      </c>
    </row>
    <row r="118" spans="1:7" x14ac:dyDescent="0.25">
      <c r="A118" s="194" t="s">
        <v>205</v>
      </c>
      <c r="B118" s="199" t="s">
        <v>116</v>
      </c>
      <c r="C118" s="199">
        <v>31233</v>
      </c>
      <c r="D118" s="193">
        <f t="shared" si="4"/>
        <v>2.2608108321749993</v>
      </c>
      <c r="E118" s="193">
        <v>2.7129729986099993</v>
      </c>
      <c r="F118" s="199">
        <v>20</v>
      </c>
      <c r="G118" s="204">
        <v>0.2</v>
      </c>
    </row>
    <row r="119" spans="1:7" x14ac:dyDescent="0.25">
      <c r="A119" s="194" t="s">
        <v>218</v>
      </c>
      <c r="B119" s="199" t="s">
        <v>117</v>
      </c>
      <c r="C119" s="199">
        <v>31276</v>
      </c>
      <c r="D119" s="193">
        <f t="shared" si="4"/>
        <v>17.160371376749996</v>
      </c>
      <c r="E119" s="193">
        <v>20.592445652099993</v>
      </c>
      <c r="F119" s="199">
        <v>20</v>
      </c>
      <c r="G119" s="204">
        <v>0.2</v>
      </c>
    </row>
    <row r="120" spans="1:7" x14ac:dyDescent="0.25">
      <c r="A120" s="194" t="s">
        <v>218</v>
      </c>
      <c r="B120" s="199" t="s">
        <v>219</v>
      </c>
      <c r="C120" s="199">
        <v>31278</v>
      </c>
      <c r="D120" s="193">
        <f t="shared" si="4"/>
        <v>16.788109352174995</v>
      </c>
      <c r="E120" s="193">
        <v>20.145731222609992</v>
      </c>
      <c r="F120" s="199">
        <v>20</v>
      </c>
      <c r="G120" s="204">
        <v>0.2</v>
      </c>
    </row>
    <row r="121" spans="1:7" x14ac:dyDescent="0.25">
      <c r="A121" s="194" t="s">
        <v>218</v>
      </c>
      <c r="B121" s="199" t="s">
        <v>118</v>
      </c>
      <c r="C121" s="199">
        <v>31277</v>
      </c>
      <c r="D121" s="193">
        <f t="shared" si="4"/>
        <v>17.160371376749996</v>
      </c>
      <c r="E121" s="193">
        <v>20.592445652099993</v>
      </c>
      <c r="F121" s="199">
        <v>20</v>
      </c>
      <c r="G121" s="204">
        <v>0.2</v>
      </c>
    </row>
    <row r="122" spans="1:7" x14ac:dyDescent="0.25">
      <c r="A122" s="194" t="s">
        <v>218</v>
      </c>
      <c r="B122" s="199" t="s">
        <v>220</v>
      </c>
      <c r="C122" s="199">
        <v>31279</v>
      </c>
      <c r="D122" s="193">
        <f t="shared" si="4"/>
        <v>16.788109352174995</v>
      </c>
      <c r="E122" s="193">
        <v>20.145731222609992</v>
      </c>
      <c r="F122" s="199">
        <v>20</v>
      </c>
      <c r="G122" s="204">
        <v>0.2</v>
      </c>
    </row>
    <row r="123" spans="1:7" x14ac:dyDescent="0.25">
      <c r="A123" s="194" t="s">
        <v>218</v>
      </c>
      <c r="B123" s="199" t="s">
        <v>221</v>
      </c>
      <c r="C123" s="199">
        <v>31262</v>
      </c>
      <c r="D123" s="193">
        <f t="shared" si="4"/>
        <v>42.583143786749986</v>
      </c>
      <c r="E123" s="193">
        <v>51.099772544099984</v>
      </c>
      <c r="F123" s="199">
        <v>20</v>
      </c>
      <c r="G123" s="204">
        <v>0.2</v>
      </c>
    </row>
    <row r="124" spans="1:7" x14ac:dyDescent="0.25">
      <c r="A124" s="195" t="s">
        <v>218</v>
      </c>
      <c r="B124" s="199" t="s">
        <v>222</v>
      </c>
      <c r="C124" s="199">
        <v>31000</v>
      </c>
      <c r="D124" s="193">
        <f t="shared" si="4"/>
        <v>36.772224378749989</v>
      </c>
      <c r="E124" s="193">
        <v>44.126669254499987</v>
      </c>
      <c r="F124" s="199">
        <v>20</v>
      </c>
      <c r="G124" s="204">
        <v>0.2</v>
      </c>
    </row>
    <row r="125" spans="1:7" x14ac:dyDescent="0.25">
      <c r="A125" s="195" t="s">
        <v>218</v>
      </c>
      <c r="B125" s="199" t="s">
        <v>223</v>
      </c>
      <c r="C125" s="199">
        <v>31002</v>
      </c>
      <c r="D125" s="193">
        <f t="shared" si="4"/>
        <v>36.772224378749989</v>
      </c>
      <c r="E125" s="193">
        <v>44.126669254499987</v>
      </c>
      <c r="F125" s="199">
        <v>20</v>
      </c>
      <c r="G125" s="204">
        <v>0.2</v>
      </c>
    </row>
    <row r="126" spans="1:7" x14ac:dyDescent="0.25">
      <c r="A126" s="194" t="s">
        <v>224</v>
      </c>
      <c r="B126" s="199" t="s">
        <v>225</v>
      </c>
      <c r="C126" s="199">
        <v>31300</v>
      </c>
      <c r="D126" s="193">
        <f t="shared" si="4"/>
        <v>14.073320441249997</v>
      </c>
      <c r="E126" s="193">
        <v>16.887984529499995</v>
      </c>
      <c r="F126" s="199">
        <v>20</v>
      </c>
      <c r="G126" s="204">
        <v>0.2</v>
      </c>
    </row>
    <row r="127" spans="1:7" x14ac:dyDescent="0.25">
      <c r="A127" s="194" t="s">
        <v>224</v>
      </c>
      <c r="B127" s="199" t="s">
        <v>226</v>
      </c>
      <c r="C127" s="199">
        <v>31301</v>
      </c>
      <c r="D127" s="193">
        <f t="shared" si="4"/>
        <v>23.606860094999995</v>
      </c>
      <c r="E127" s="193">
        <v>28.328232113999992</v>
      </c>
      <c r="F127" s="199">
        <v>20</v>
      </c>
      <c r="G127" s="204">
        <v>0.2</v>
      </c>
    </row>
    <row r="128" spans="1:7" x14ac:dyDescent="0.25">
      <c r="A128" s="194" t="s">
        <v>275</v>
      </c>
      <c r="B128" s="199" t="s">
        <v>276</v>
      </c>
      <c r="C128" s="199">
        <v>7002</v>
      </c>
      <c r="D128" s="193">
        <f>E128/(1+G128)</f>
        <v>2.5833333333333335</v>
      </c>
      <c r="E128" s="193">
        <v>3.1</v>
      </c>
      <c r="F128" s="199">
        <v>20</v>
      </c>
      <c r="G128" s="204">
        <v>0.2</v>
      </c>
    </row>
    <row r="129" spans="1:7" x14ac:dyDescent="0.25">
      <c r="A129" s="194" t="s">
        <v>275</v>
      </c>
      <c r="B129" s="199" t="s">
        <v>277</v>
      </c>
      <c r="C129" s="199">
        <v>7000</v>
      </c>
      <c r="D129" s="193">
        <f>E129/(1+G129)</f>
        <v>2.5833333333333335</v>
      </c>
      <c r="E129" s="193">
        <v>3.1</v>
      </c>
      <c r="F129" s="199">
        <v>20</v>
      </c>
      <c r="G129" s="204">
        <v>0.2</v>
      </c>
    </row>
    <row r="130" spans="1:7" x14ac:dyDescent="0.25">
      <c r="A130" s="194" t="s">
        <v>275</v>
      </c>
      <c r="B130" s="199" t="s">
        <v>278</v>
      </c>
      <c r="C130" s="199">
        <v>7012</v>
      </c>
      <c r="D130" s="193">
        <f>E130/(1+G130)</f>
        <v>2.5</v>
      </c>
      <c r="E130" s="193">
        <v>3</v>
      </c>
      <c r="F130" s="199">
        <v>20</v>
      </c>
      <c r="G130" s="204">
        <v>0.2</v>
      </c>
    </row>
    <row r="131" spans="1:7" x14ac:dyDescent="0.25">
      <c r="A131" s="194" t="s">
        <v>279</v>
      </c>
      <c r="B131" s="199" t="s">
        <v>280</v>
      </c>
      <c r="C131" s="199">
        <v>1129</v>
      </c>
      <c r="D131" s="193">
        <f>E131/(1+G131)</f>
        <v>21.5</v>
      </c>
      <c r="E131" s="193">
        <v>25.8</v>
      </c>
      <c r="F131" s="199">
        <v>20</v>
      </c>
      <c r="G131" s="204">
        <v>0.2</v>
      </c>
    </row>
    <row r="132" spans="1:7" x14ac:dyDescent="0.25">
      <c r="A132" s="194" t="s">
        <v>279</v>
      </c>
      <c r="B132" s="199" t="s">
        <v>281</v>
      </c>
      <c r="C132" s="199">
        <v>1129</v>
      </c>
      <c r="D132" s="193">
        <f>E132/(1+G132)</f>
        <v>21.5</v>
      </c>
      <c r="E132" s="193">
        <v>25.8</v>
      </c>
      <c r="F132" s="199">
        <v>20</v>
      </c>
      <c r="G132" s="204">
        <v>0.2</v>
      </c>
    </row>
    <row r="133" spans="1:7" x14ac:dyDescent="0.25">
      <c r="A133" s="194" t="s">
        <v>227</v>
      </c>
      <c r="B133" s="199" t="s">
        <v>102</v>
      </c>
      <c r="C133" s="199">
        <v>31296</v>
      </c>
      <c r="D133" s="193">
        <f t="shared" si="4"/>
        <v>1.3165364283749998</v>
      </c>
      <c r="E133" s="193">
        <v>1.5798437140499997</v>
      </c>
      <c r="F133" s="199">
        <v>20</v>
      </c>
      <c r="G133" s="204">
        <v>0.2</v>
      </c>
    </row>
    <row r="134" spans="1:7" x14ac:dyDescent="0.25">
      <c r="A134" s="194" t="s">
        <v>227</v>
      </c>
      <c r="B134" s="199" t="s">
        <v>228</v>
      </c>
      <c r="C134" s="199">
        <v>31297</v>
      </c>
      <c r="D134" s="193">
        <f t="shared" si="4"/>
        <v>9.8967221167499968</v>
      </c>
      <c r="E134" s="193">
        <v>11.876066540099997</v>
      </c>
      <c r="F134" s="199">
        <v>20</v>
      </c>
      <c r="G134" s="204">
        <v>0.2</v>
      </c>
    </row>
    <row r="135" spans="1:7" x14ac:dyDescent="0.25">
      <c r="A135" s="194" t="s">
        <v>227</v>
      </c>
      <c r="B135" s="200" t="s">
        <v>119</v>
      </c>
      <c r="C135" s="192">
        <v>31298</v>
      </c>
      <c r="D135" s="193">
        <f t="shared" si="4"/>
        <v>1.4981276598749997</v>
      </c>
      <c r="E135" s="193">
        <v>1.7977531918499996</v>
      </c>
      <c r="F135" s="192">
        <v>20</v>
      </c>
      <c r="G135" s="204">
        <v>0.2</v>
      </c>
    </row>
    <row r="136" spans="1:7" x14ac:dyDescent="0.25">
      <c r="A136" s="195" t="s">
        <v>229</v>
      </c>
      <c r="B136" s="194" t="s">
        <v>177</v>
      </c>
      <c r="C136" s="196">
        <v>31299</v>
      </c>
      <c r="D136" s="193">
        <f t="shared" si="4"/>
        <v>6.2896599274090894</v>
      </c>
      <c r="E136" s="193">
        <v>6.9186259201499984</v>
      </c>
      <c r="F136" s="196">
        <v>10</v>
      </c>
      <c r="G136" s="204">
        <v>0.1</v>
      </c>
    </row>
    <row r="137" spans="1:7" x14ac:dyDescent="0.25">
      <c r="A137" s="195" t="s">
        <v>229</v>
      </c>
      <c r="B137" s="194" t="s">
        <v>230</v>
      </c>
      <c r="C137" s="198">
        <v>31162</v>
      </c>
      <c r="D137" s="193">
        <f t="shared" si="4"/>
        <v>12.579319854818179</v>
      </c>
      <c r="E137" s="193">
        <v>13.837251840299997</v>
      </c>
      <c r="F137" s="198">
        <v>10</v>
      </c>
      <c r="G137" s="204">
        <v>0.1</v>
      </c>
    </row>
    <row r="138" spans="1:7" x14ac:dyDescent="0.25">
      <c r="A138" s="195" t="s">
        <v>231</v>
      </c>
      <c r="B138" s="195" t="s">
        <v>192</v>
      </c>
      <c r="C138" s="196">
        <v>31248</v>
      </c>
      <c r="D138" s="193">
        <f t="shared" si="4"/>
        <v>0.34502333984999989</v>
      </c>
      <c r="E138" s="193">
        <v>0.41402800781999988</v>
      </c>
      <c r="F138" s="196">
        <v>20</v>
      </c>
      <c r="G138" s="204">
        <v>0.2</v>
      </c>
    </row>
    <row r="139" spans="1:7" x14ac:dyDescent="0.25">
      <c r="A139" s="195" t="s">
        <v>231</v>
      </c>
      <c r="B139" s="197" t="s">
        <v>232</v>
      </c>
      <c r="C139" s="198"/>
      <c r="D139" s="193">
        <f t="shared" si="4"/>
        <v>0</v>
      </c>
      <c r="E139" s="193">
        <v>0</v>
      </c>
      <c r="F139" s="198">
        <v>20</v>
      </c>
      <c r="G139" s="204">
        <v>0.2</v>
      </c>
    </row>
    <row r="140" spans="1:7" x14ac:dyDescent="0.25">
      <c r="A140" s="194" t="s">
        <v>231</v>
      </c>
      <c r="B140" s="194" t="s">
        <v>233</v>
      </c>
      <c r="C140" s="198">
        <v>31246</v>
      </c>
      <c r="D140" s="193">
        <f t="shared" si="4"/>
        <v>0.41402800781999988</v>
      </c>
      <c r="E140" s="193">
        <v>0.49683360938399984</v>
      </c>
      <c r="F140" s="198">
        <v>20</v>
      </c>
      <c r="G140" s="204">
        <v>0.2</v>
      </c>
    </row>
    <row r="141" spans="1:7" x14ac:dyDescent="0.25">
      <c r="A141" s="194" t="s">
        <v>231</v>
      </c>
      <c r="B141" s="194" t="s">
        <v>234</v>
      </c>
      <c r="C141" s="198">
        <v>31247</v>
      </c>
      <c r="D141" s="193">
        <f t="shared" si="4"/>
        <v>0.41402800781999988</v>
      </c>
      <c r="E141" s="193">
        <v>0.49683360938399984</v>
      </c>
      <c r="F141" s="198">
        <v>20</v>
      </c>
      <c r="G141" s="204">
        <v>0.2</v>
      </c>
    </row>
    <row r="142" spans="1:7" x14ac:dyDescent="0.25">
      <c r="A142" s="194" t="s">
        <v>231</v>
      </c>
      <c r="B142" s="194" t="s">
        <v>235</v>
      </c>
      <c r="C142" s="198">
        <v>31245</v>
      </c>
      <c r="D142" s="193">
        <f t="shared" si="4"/>
        <v>15.035753968199995</v>
      </c>
      <c r="E142" s="193">
        <v>18.042904761839992</v>
      </c>
      <c r="F142" s="198">
        <v>20</v>
      </c>
      <c r="G142" s="204">
        <v>0.2</v>
      </c>
    </row>
    <row r="143" spans="1:7" x14ac:dyDescent="0.25">
      <c r="A143" s="194" t="s">
        <v>231</v>
      </c>
      <c r="B143" s="194" t="s">
        <v>236</v>
      </c>
      <c r="C143" s="198">
        <v>31250</v>
      </c>
      <c r="D143" s="193">
        <f t="shared" si="4"/>
        <v>10.514132303849998</v>
      </c>
      <c r="E143" s="193">
        <v>12.616958764619996</v>
      </c>
      <c r="F143" s="198">
        <v>20</v>
      </c>
      <c r="G143" s="204">
        <v>0.2</v>
      </c>
    </row>
    <row r="144" spans="1:7" x14ac:dyDescent="0.25">
      <c r="A144" s="194" t="s">
        <v>231</v>
      </c>
      <c r="B144" s="194" t="s">
        <v>237</v>
      </c>
      <c r="C144" s="198">
        <v>31249</v>
      </c>
      <c r="D144" s="193">
        <f t="shared" si="4"/>
        <v>20.657818495439997</v>
      </c>
      <c r="E144" s="193">
        <v>24.789382194527995</v>
      </c>
      <c r="F144" s="198">
        <v>20</v>
      </c>
      <c r="G144" s="204">
        <v>0.2</v>
      </c>
    </row>
    <row r="145" spans="1:7" x14ac:dyDescent="0.25">
      <c r="A145" s="194" t="s">
        <v>231</v>
      </c>
      <c r="B145" s="194" t="s">
        <v>238</v>
      </c>
      <c r="C145" s="198">
        <v>31244</v>
      </c>
      <c r="D145" s="193">
        <f t="shared" si="4"/>
        <v>13.982524825499997</v>
      </c>
      <c r="E145" s="193">
        <v>16.779029790599996</v>
      </c>
      <c r="F145" s="198">
        <v>20</v>
      </c>
      <c r="G145" s="204">
        <v>0.2</v>
      </c>
    </row>
    <row r="146" spans="1:7" x14ac:dyDescent="0.25">
      <c r="A146" s="194" t="s">
        <v>231</v>
      </c>
      <c r="B146" s="194" t="s">
        <v>239</v>
      </c>
      <c r="C146" s="198">
        <v>31263</v>
      </c>
      <c r="D146" s="193">
        <f t="shared" si="4"/>
        <v>2.9054597039999992</v>
      </c>
      <c r="E146" s="193">
        <v>3.4865516447999991</v>
      </c>
      <c r="F146" s="198">
        <v>20</v>
      </c>
      <c r="G146" s="204">
        <v>0.2</v>
      </c>
    </row>
    <row r="147" spans="1:7" x14ac:dyDescent="0.25">
      <c r="A147" s="194" t="s">
        <v>240</v>
      </c>
      <c r="B147" s="194" t="s">
        <v>241</v>
      </c>
      <c r="C147" s="198">
        <v>31252</v>
      </c>
      <c r="D147" s="193">
        <f t="shared" si="4"/>
        <v>48.920677766099978</v>
      </c>
      <c r="E147" s="193">
        <v>58.704813319319975</v>
      </c>
      <c r="F147" s="198">
        <v>20</v>
      </c>
      <c r="G147" s="204">
        <v>0.2</v>
      </c>
    </row>
    <row r="148" spans="1:7" x14ac:dyDescent="0.25">
      <c r="A148" s="194" t="s">
        <v>240</v>
      </c>
      <c r="B148" s="194" t="s">
        <v>242</v>
      </c>
      <c r="C148" s="198"/>
      <c r="D148" s="193">
        <f t="shared" si="4"/>
        <v>62.64897486749998</v>
      </c>
      <c r="E148" s="193">
        <v>75.178769840999976</v>
      </c>
      <c r="F148" s="198">
        <v>20</v>
      </c>
      <c r="G148" s="204">
        <v>0.2</v>
      </c>
    </row>
    <row r="149" spans="1:7" x14ac:dyDescent="0.25">
      <c r="A149" s="194" t="s">
        <v>240</v>
      </c>
      <c r="B149" s="194" t="s">
        <v>243</v>
      </c>
      <c r="C149" s="198">
        <v>31256</v>
      </c>
      <c r="D149" s="193">
        <f t="shared" si="4"/>
        <v>13.138125599024997</v>
      </c>
      <c r="E149" s="193">
        <v>15.765750718829997</v>
      </c>
      <c r="F149" s="198">
        <v>20</v>
      </c>
      <c r="G149" s="204">
        <v>0.2</v>
      </c>
    </row>
    <row r="150" spans="1:7" x14ac:dyDescent="0.25">
      <c r="A150" s="194" t="s">
        <v>240</v>
      </c>
      <c r="B150" s="194" t="s">
        <v>244</v>
      </c>
      <c r="C150" s="198">
        <v>31251</v>
      </c>
      <c r="D150" s="193">
        <f t="shared" si="4"/>
        <v>44.453533471199982</v>
      </c>
      <c r="E150" s="193">
        <v>53.344240165439977</v>
      </c>
      <c r="F150" s="198">
        <v>20</v>
      </c>
      <c r="G150" s="204">
        <v>0.2</v>
      </c>
    </row>
    <row r="151" spans="1:7" x14ac:dyDescent="0.25">
      <c r="A151" s="194" t="s">
        <v>240</v>
      </c>
      <c r="B151" s="199" t="s">
        <v>245</v>
      </c>
      <c r="C151" s="199">
        <v>31254</v>
      </c>
      <c r="D151" s="193">
        <f t="shared" si="4"/>
        <v>13.138125599024997</v>
      </c>
      <c r="E151" s="193">
        <v>15.765750718829997</v>
      </c>
      <c r="F151" s="199">
        <v>20</v>
      </c>
      <c r="G151" s="204">
        <v>0.2</v>
      </c>
    </row>
    <row r="152" spans="1:7" x14ac:dyDescent="0.25">
      <c r="A152" s="194" t="s">
        <v>240</v>
      </c>
      <c r="B152" s="199" t="s">
        <v>246</v>
      </c>
      <c r="C152" s="199">
        <v>31255</v>
      </c>
      <c r="D152" s="193">
        <f t="shared" si="4"/>
        <v>6.5736025802999984</v>
      </c>
      <c r="E152" s="193">
        <v>7.888323096359998</v>
      </c>
      <c r="F152" s="199">
        <v>20</v>
      </c>
      <c r="G152" s="204">
        <v>0.2</v>
      </c>
    </row>
    <row r="153" spans="1:7" x14ac:dyDescent="0.25">
      <c r="A153" s="194" t="s">
        <v>247</v>
      </c>
      <c r="B153" s="199" t="s">
        <v>187</v>
      </c>
      <c r="C153" s="199"/>
      <c r="D153" s="193">
        <f t="shared" si="4"/>
        <v>5</v>
      </c>
      <c r="E153" s="193">
        <v>5</v>
      </c>
      <c r="F153" s="199">
        <v>0</v>
      </c>
      <c r="G153" s="204">
        <v>0</v>
      </c>
    </row>
    <row r="154" spans="1:7" x14ac:dyDescent="0.25">
      <c r="A154" s="194" t="s">
        <v>247</v>
      </c>
      <c r="B154" s="199" t="s">
        <v>186</v>
      </c>
      <c r="C154" s="199"/>
      <c r="D154" s="193">
        <f t="shared" ref="D154:D158" si="5">E154/(1+G154)</f>
        <v>10</v>
      </c>
      <c r="E154" s="193">
        <v>10</v>
      </c>
      <c r="F154" s="199">
        <v>0</v>
      </c>
      <c r="G154" s="204">
        <v>0</v>
      </c>
    </row>
    <row r="155" spans="1:7" x14ac:dyDescent="0.25">
      <c r="A155" s="194" t="s">
        <v>247</v>
      </c>
      <c r="B155" s="199" t="s">
        <v>188</v>
      </c>
      <c r="C155" s="199"/>
      <c r="D155" s="193">
        <f t="shared" si="5"/>
        <v>15</v>
      </c>
      <c r="E155" s="193">
        <v>15</v>
      </c>
      <c r="F155" s="199">
        <v>0</v>
      </c>
      <c r="G155" s="204">
        <v>0</v>
      </c>
    </row>
    <row r="156" spans="1:7" x14ac:dyDescent="0.25">
      <c r="A156" s="194" t="s">
        <v>247</v>
      </c>
      <c r="B156" s="199" t="s">
        <v>189</v>
      </c>
      <c r="C156" s="199"/>
      <c r="D156" s="193">
        <f t="shared" si="5"/>
        <v>20</v>
      </c>
      <c r="E156" s="193">
        <v>20</v>
      </c>
      <c r="F156" s="199">
        <v>0</v>
      </c>
      <c r="G156" s="204">
        <v>0</v>
      </c>
    </row>
    <row r="157" spans="1:7" x14ac:dyDescent="0.25">
      <c r="A157" s="194" t="s">
        <v>247</v>
      </c>
      <c r="B157" s="199" t="s">
        <v>191</v>
      </c>
      <c r="C157" s="199"/>
      <c r="D157" s="193">
        <f t="shared" si="5"/>
        <v>25</v>
      </c>
      <c r="E157" s="193">
        <v>25</v>
      </c>
      <c r="F157" s="199">
        <v>0</v>
      </c>
      <c r="G157" s="204">
        <v>0</v>
      </c>
    </row>
    <row r="158" spans="1:7" x14ac:dyDescent="0.25">
      <c r="A158" s="194" t="s">
        <v>247</v>
      </c>
      <c r="B158" s="199" t="s">
        <v>190</v>
      </c>
      <c r="C158" s="199"/>
      <c r="D158" s="193">
        <f t="shared" si="5"/>
        <v>50</v>
      </c>
      <c r="E158" s="193">
        <v>50</v>
      </c>
      <c r="F158" s="199">
        <v>0</v>
      </c>
      <c r="G158" s="204">
        <v>0</v>
      </c>
    </row>
  </sheetData>
  <sheetProtection algorithmName="SHA-512" hashValue="U00mlvBJMfD4btwynbqt+TSblm2ukQXo+QDkOGfiXfSYXvoU51Eievn2OlwhTV8JhCuP3UZfv+t/1E00pQ/SlA==" saltValue="V5jyXQoueorzPCNTAFqxzg==" spinCount="100000" sheet="1" selectLockedCells="1" selectUnlockedCells="1"/>
  <sortState xmlns:xlrd2="http://schemas.microsoft.com/office/spreadsheetml/2017/richdata2" ref="B156:E158">
    <sortCondition ref="B156:B158"/>
  </sortState>
  <phoneticPr fontId="23" type="noConversion"/>
  <pageMargins left="0.17" right="0.21" top="0.26" bottom="0.17" header="0.17" footer="0.17"/>
  <pageSetup paperSize="9" scale="43" fitToHeight="0" orientation="portrait" r:id="rId1"/>
  <headerFooter alignWithMargins="0"/>
  <ignoredErrors>
    <ignoredError sqref="G133:G152 G118:G127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A1A-184E-4C3F-B492-7A663EC126F7}">
  <dimension ref="A1:A18"/>
  <sheetViews>
    <sheetView workbookViewId="0">
      <selection activeCell="B27" sqref="B27"/>
    </sheetView>
  </sheetViews>
  <sheetFormatPr baseColWidth="10" defaultRowHeight="12.75" x14ac:dyDescent="0.2"/>
  <cols>
    <col min="1" max="1" width="31.140625" bestFit="1" customWidth="1"/>
  </cols>
  <sheetData>
    <row r="1" spans="1:1" ht="15" x14ac:dyDescent="0.25">
      <c r="A1" s="14" t="s">
        <v>25</v>
      </c>
    </row>
    <row r="2" spans="1:1" ht="15" x14ac:dyDescent="0.25">
      <c r="A2" s="14" t="s">
        <v>43</v>
      </c>
    </row>
    <row r="3" spans="1:1" ht="15" x14ac:dyDescent="0.25">
      <c r="A3" s="14" t="s">
        <v>46</v>
      </c>
    </row>
    <row r="4" spans="1:1" ht="15" x14ac:dyDescent="0.25">
      <c r="A4" s="14" t="s">
        <v>48</v>
      </c>
    </row>
    <row r="5" spans="1:1" ht="15" x14ac:dyDescent="0.25">
      <c r="A5" s="14" t="s">
        <v>49</v>
      </c>
    </row>
    <row r="6" spans="1:1" ht="15" x14ac:dyDescent="0.25">
      <c r="A6" s="9" t="s">
        <v>50</v>
      </c>
    </row>
    <row r="7" spans="1:1" ht="15" x14ac:dyDescent="0.25">
      <c r="A7" s="9" t="s">
        <v>62</v>
      </c>
    </row>
    <row r="8" spans="1:1" ht="15" x14ac:dyDescent="0.25">
      <c r="A8" s="9" t="s">
        <v>51</v>
      </c>
    </row>
    <row r="9" spans="1:1" ht="15" x14ac:dyDescent="0.25">
      <c r="A9" s="9" t="s">
        <v>52</v>
      </c>
    </row>
    <row r="10" spans="1:1" ht="15" x14ac:dyDescent="0.25">
      <c r="A10" s="9" t="s">
        <v>53</v>
      </c>
    </row>
    <row r="11" spans="1:1" ht="15" x14ac:dyDescent="0.25">
      <c r="A11" s="9" t="s">
        <v>54</v>
      </c>
    </row>
    <row r="12" spans="1:1" ht="15" x14ac:dyDescent="0.25">
      <c r="A12" s="9" t="s">
        <v>69</v>
      </c>
    </row>
    <row r="13" spans="1:1" ht="15" x14ac:dyDescent="0.25">
      <c r="A13" s="9" t="s">
        <v>55</v>
      </c>
    </row>
    <row r="14" spans="1:1" ht="15" x14ac:dyDescent="0.25">
      <c r="A14" s="9" t="s">
        <v>56</v>
      </c>
    </row>
    <row r="15" spans="1:1" ht="15" x14ac:dyDescent="0.25">
      <c r="A15" s="9" t="s">
        <v>58</v>
      </c>
    </row>
    <row r="16" spans="1:1" ht="15" x14ac:dyDescent="0.25">
      <c r="A16" s="9" t="s">
        <v>59</v>
      </c>
    </row>
    <row r="17" spans="1:1" ht="15" x14ac:dyDescent="0.25">
      <c r="A17" s="9" t="s">
        <v>71</v>
      </c>
    </row>
    <row r="18" spans="1:1" ht="15" x14ac:dyDescent="0.25">
      <c r="A18" s="9" t="s">
        <v>57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5"/>
  <sheetViews>
    <sheetView workbookViewId="0">
      <pane ySplit="1" topLeftCell="A158" activePane="bottomLeft" state="frozen"/>
      <selection activeCell="K9" sqref="K9"/>
      <selection pane="bottomLeft" activeCell="K9" sqref="K9"/>
    </sheetView>
  </sheetViews>
  <sheetFormatPr baseColWidth="10" defaultColWidth="11.42578125" defaultRowHeight="15" x14ac:dyDescent="0.25"/>
  <cols>
    <col min="1" max="1" width="11.140625" style="8" bestFit="1" customWidth="1"/>
    <col min="2" max="2" width="11.42578125" style="6"/>
    <col min="3" max="3" width="54" style="9" bestFit="1" customWidth="1"/>
    <col min="4" max="4" width="28.42578125" style="6" bestFit="1" customWidth="1"/>
    <col min="5" max="16384" width="11.42578125" style="6"/>
  </cols>
  <sheetData>
    <row r="1" spans="1:4" s="2" customFormat="1" ht="30" customHeight="1" x14ac:dyDescent="0.2">
      <c r="A1" s="1" t="s">
        <v>16</v>
      </c>
      <c r="B1" s="1" t="s">
        <v>8</v>
      </c>
      <c r="C1" s="2" t="s">
        <v>9</v>
      </c>
      <c r="D1" s="3"/>
    </row>
    <row r="2" spans="1:4" x14ac:dyDescent="0.25">
      <c r="A2" s="8">
        <v>682</v>
      </c>
      <c r="C2" s="9" t="s">
        <v>36</v>
      </c>
    </row>
    <row r="3" spans="1:4" x14ac:dyDescent="0.2">
      <c r="A3" s="8">
        <v>7430</v>
      </c>
      <c r="C3" s="6" t="s">
        <v>28</v>
      </c>
    </row>
    <row r="4" spans="1:4" x14ac:dyDescent="0.2">
      <c r="C4" s="6" t="s">
        <v>38</v>
      </c>
    </row>
    <row r="5" spans="1:4" x14ac:dyDescent="0.2">
      <c r="A5" s="8">
        <v>19120860</v>
      </c>
      <c r="C5" s="6" t="s">
        <v>31</v>
      </c>
    </row>
    <row r="6" spans="1:4" x14ac:dyDescent="0.2">
      <c r="A6" s="21">
        <v>1000</v>
      </c>
      <c r="B6" s="17" t="s">
        <v>10</v>
      </c>
      <c r="C6" s="20" t="s">
        <v>27</v>
      </c>
      <c r="D6" s="12"/>
    </row>
    <row r="7" spans="1:4" x14ac:dyDescent="0.2">
      <c r="A7" s="21">
        <v>1001</v>
      </c>
      <c r="B7" s="17" t="s">
        <v>10</v>
      </c>
      <c r="C7" s="20" t="s">
        <v>27</v>
      </c>
      <c r="D7" s="12"/>
    </row>
    <row r="8" spans="1:4" x14ac:dyDescent="0.2">
      <c r="A8" s="21">
        <v>1002</v>
      </c>
      <c r="B8" s="17" t="s">
        <v>10</v>
      </c>
      <c r="C8" s="20" t="s">
        <v>27</v>
      </c>
      <c r="D8" s="12"/>
    </row>
    <row r="9" spans="1:4" x14ac:dyDescent="0.2">
      <c r="A9" s="21">
        <v>1003</v>
      </c>
      <c r="B9" s="17" t="s">
        <v>10</v>
      </c>
      <c r="C9" s="20" t="s">
        <v>27</v>
      </c>
      <c r="D9" s="12"/>
    </row>
    <row r="10" spans="1:4" x14ac:dyDescent="0.2">
      <c r="A10" s="21">
        <v>1004</v>
      </c>
      <c r="B10" s="17" t="s">
        <v>10</v>
      </c>
      <c r="C10" s="20" t="s">
        <v>27</v>
      </c>
      <c r="D10" s="12"/>
    </row>
    <row r="11" spans="1:4" x14ac:dyDescent="0.2">
      <c r="A11" s="21">
        <v>1005</v>
      </c>
      <c r="B11" s="17" t="s">
        <v>10</v>
      </c>
      <c r="C11" s="20" t="s">
        <v>27</v>
      </c>
      <c r="D11" s="12"/>
    </row>
    <row r="12" spans="1:4" x14ac:dyDescent="0.2">
      <c r="A12" s="21">
        <v>1006</v>
      </c>
      <c r="B12" s="17" t="s">
        <v>10</v>
      </c>
      <c r="C12" s="20" t="s">
        <v>27</v>
      </c>
      <c r="D12" s="12"/>
    </row>
    <row r="13" spans="1:4" x14ac:dyDescent="0.2">
      <c r="A13" s="21">
        <v>1007</v>
      </c>
      <c r="B13" s="17" t="s">
        <v>10</v>
      </c>
      <c r="C13" s="20" t="s">
        <v>27</v>
      </c>
      <c r="D13" s="12"/>
    </row>
    <row r="14" spans="1:4" x14ac:dyDescent="0.2">
      <c r="A14" s="21">
        <v>1008</v>
      </c>
      <c r="B14" s="17" t="s">
        <v>10</v>
      </c>
      <c r="C14" s="20" t="s">
        <v>27</v>
      </c>
      <c r="D14" s="12"/>
    </row>
    <row r="15" spans="1:4" x14ac:dyDescent="0.2">
      <c r="A15" s="21">
        <v>1009</v>
      </c>
      <c r="B15" s="17" t="s">
        <v>10</v>
      </c>
      <c r="C15" s="20" t="s">
        <v>27</v>
      </c>
      <c r="D15" s="12"/>
    </row>
    <row r="16" spans="1:4" x14ac:dyDescent="0.2">
      <c r="A16" s="21">
        <v>1010</v>
      </c>
      <c r="B16" s="17" t="s">
        <v>10</v>
      </c>
      <c r="C16" s="20" t="s">
        <v>27</v>
      </c>
      <c r="D16" s="4"/>
    </row>
    <row r="17" spans="1:4" x14ac:dyDescent="0.2">
      <c r="A17" s="21">
        <v>1020</v>
      </c>
      <c r="B17" s="17" t="s">
        <v>10</v>
      </c>
      <c r="C17" s="20" t="s">
        <v>27</v>
      </c>
      <c r="D17" s="12"/>
    </row>
    <row r="18" spans="1:4" x14ac:dyDescent="0.2">
      <c r="A18" s="21">
        <v>1027</v>
      </c>
      <c r="B18" s="17" t="s">
        <v>10</v>
      </c>
      <c r="C18" s="20" t="s">
        <v>27</v>
      </c>
      <c r="D18" s="12"/>
    </row>
    <row r="19" spans="1:4" x14ac:dyDescent="0.2">
      <c r="A19" s="21">
        <v>1028</v>
      </c>
      <c r="B19" s="17" t="s">
        <v>10</v>
      </c>
      <c r="C19" s="20" t="s">
        <v>27</v>
      </c>
      <c r="D19" s="12"/>
    </row>
    <row r="20" spans="1:4" x14ac:dyDescent="0.2">
      <c r="A20" s="21">
        <v>1030</v>
      </c>
      <c r="B20" s="17" t="s">
        <v>10</v>
      </c>
      <c r="C20" s="20" t="s">
        <v>27</v>
      </c>
      <c r="D20" s="12"/>
    </row>
    <row r="21" spans="1:4" x14ac:dyDescent="0.2">
      <c r="A21" s="21">
        <v>1039</v>
      </c>
      <c r="B21" s="17" t="s">
        <v>10</v>
      </c>
      <c r="C21" s="20" t="s">
        <v>27</v>
      </c>
      <c r="D21" s="12"/>
    </row>
    <row r="22" spans="1:4" x14ac:dyDescent="0.2">
      <c r="A22" s="21">
        <v>1040</v>
      </c>
      <c r="B22" s="17" t="s">
        <v>10</v>
      </c>
      <c r="C22" s="20" t="s">
        <v>27</v>
      </c>
      <c r="D22" s="12"/>
    </row>
    <row r="23" spans="1:4" x14ac:dyDescent="0.2">
      <c r="A23" s="21">
        <v>1049</v>
      </c>
      <c r="B23" s="17" t="s">
        <v>10</v>
      </c>
      <c r="C23" s="20" t="s">
        <v>27</v>
      </c>
      <c r="D23" s="12"/>
    </row>
    <row r="24" spans="1:4" x14ac:dyDescent="0.2">
      <c r="A24" s="21">
        <v>1050</v>
      </c>
      <c r="B24" s="17" t="s">
        <v>10</v>
      </c>
      <c r="C24" s="20" t="s">
        <v>27</v>
      </c>
      <c r="D24" s="12"/>
    </row>
    <row r="25" spans="1:4" x14ac:dyDescent="0.2">
      <c r="A25" s="21">
        <v>1059</v>
      </c>
      <c r="B25" s="17" t="s">
        <v>10</v>
      </c>
      <c r="C25" s="20" t="s">
        <v>27</v>
      </c>
      <c r="D25" s="12"/>
    </row>
    <row r="26" spans="1:4" x14ac:dyDescent="0.2">
      <c r="A26" s="21">
        <v>1060</v>
      </c>
      <c r="B26" s="17" t="s">
        <v>10</v>
      </c>
      <c r="C26" s="20" t="s">
        <v>27</v>
      </c>
      <c r="D26" s="12"/>
    </row>
    <row r="27" spans="1:4" x14ac:dyDescent="0.2">
      <c r="A27" s="21">
        <v>1068</v>
      </c>
      <c r="B27" s="17" t="s">
        <v>10</v>
      </c>
      <c r="C27" s="20" t="s">
        <v>27</v>
      </c>
      <c r="D27" s="12"/>
    </row>
    <row r="28" spans="1:4" x14ac:dyDescent="0.2">
      <c r="A28" s="21">
        <v>1069</v>
      </c>
      <c r="B28" s="17" t="s">
        <v>10</v>
      </c>
      <c r="C28" s="20" t="s">
        <v>27</v>
      </c>
      <c r="D28" s="12"/>
    </row>
    <row r="29" spans="1:4" x14ac:dyDescent="0.2">
      <c r="A29" s="21">
        <v>1072</v>
      </c>
      <c r="B29" s="17" t="s">
        <v>10</v>
      </c>
      <c r="C29" s="20" t="s">
        <v>27</v>
      </c>
      <c r="D29" s="12"/>
    </row>
    <row r="30" spans="1:4" x14ac:dyDescent="0.2">
      <c r="A30" s="21">
        <v>1077</v>
      </c>
      <c r="B30" s="17" t="s">
        <v>10</v>
      </c>
      <c r="C30" s="20" t="s">
        <v>27</v>
      </c>
      <c r="D30" s="12"/>
    </row>
    <row r="31" spans="1:4" x14ac:dyDescent="0.2">
      <c r="A31" s="21">
        <v>1078</v>
      </c>
      <c r="B31" s="17" t="s">
        <v>10</v>
      </c>
      <c r="C31" s="20" t="s">
        <v>27</v>
      </c>
      <c r="D31" s="12"/>
    </row>
    <row r="32" spans="1:4" x14ac:dyDescent="0.2">
      <c r="A32" s="21">
        <v>1080</v>
      </c>
      <c r="B32" s="17" t="s">
        <v>10</v>
      </c>
      <c r="C32" s="20" t="s">
        <v>27</v>
      </c>
      <c r="D32" s="12"/>
    </row>
    <row r="33" spans="1:4" x14ac:dyDescent="0.2">
      <c r="A33" s="21">
        <v>1081</v>
      </c>
      <c r="B33" s="17" t="s">
        <v>10</v>
      </c>
      <c r="C33" s="20" t="s">
        <v>27</v>
      </c>
      <c r="D33" s="12"/>
    </row>
    <row r="34" spans="1:4" x14ac:dyDescent="0.2">
      <c r="A34" s="21">
        <v>1082</v>
      </c>
      <c r="B34" s="17" t="s">
        <v>10</v>
      </c>
      <c r="C34" s="20" t="s">
        <v>27</v>
      </c>
      <c r="D34" s="12"/>
    </row>
    <row r="35" spans="1:4" x14ac:dyDescent="0.2">
      <c r="A35" s="21">
        <v>1083</v>
      </c>
      <c r="B35" s="17" t="s">
        <v>10</v>
      </c>
      <c r="C35" s="20" t="s">
        <v>27</v>
      </c>
      <c r="D35" s="12"/>
    </row>
    <row r="36" spans="1:4" x14ac:dyDescent="0.2">
      <c r="A36" s="21">
        <v>1084</v>
      </c>
      <c r="B36" s="17" t="s">
        <v>10</v>
      </c>
      <c r="C36" s="20" t="s">
        <v>27</v>
      </c>
      <c r="D36" s="12"/>
    </row>
    <row r="37" spans="1:4" x14ac:dyDescent="0.2">
      <c r="A37" s="21">
        <v>1088</v>
      </c>
      <c r="B37" s="17" t="s">
        <v>10</v>
      </c>
      <c r="C37" s="20" t="s">
        <v>27</v>
      </c>
      <c r="D37" s="12"/>
    </row>
    <row r="38" spans="1:4" x14ac:dyDescent="0.2">
      <c r="A38" s="21">
        <v>1089</v>
      </c>
      <c r="B38" s="17" t="s">
        <v>10</v>
      </c>
      <c r="C38" s="20" t="s">
        <v>27</v>
      </c>
      <c r="D38" s="12"/>
    </row>
    <row r="39" spans="1:4" x14ac:dyDescent="0.2">
      <c r="A39" s="21">
        <v>1091</v>
      </c>
      <c r="B39" s="17" t="s">
        <v>10</v>
      </c>
      <c r="C39" s="20" t="s">
        <v>27</v>
      </c>
      <c r="D39" s="12"/>
    </row>
    <row r="40" spans="1:4" x14ac:dyDescent="0.2">
      <c r="A40" s="21">
        <v>1092</v>
      </c>
      <c r="B40" s="17" t="s">
        <v>10</v>
      </c>
      <c r="C40" s="20" t="s">
        <v>27</v>
      </c>
      <c r="D40" s="12"/>
    </row>
    <row r="41" spans="1:4" x14ac:dyDescent="0.2">
      <c r="A41" s="21">
        <v>1093</v>
      </c>
      <c r="B41" s="17" t="s">
        <v>10</v>
      </c>
      <c r="C41" s="20" t="s">
        <v>27</v>
      </c>
      <c r="D41" s="12"/>
    </row>
    <row r="42" spans="1:4" x14ac:dyDescent="0.2">
      <c r="A42" s="21">
        <v>1094</v>
      </c>
      <c r="B42" s="17" t="s">
        <v>10</v>
      </c>
      <c r="C42" s="20" t="s">
        <v>27</v>
      </c>
      <c r="D42" s="12"/>
    </row>
    <row r="43" spans="1:4" x14ac:dyDescent="0.2">
      <c r="A43" s="21">
        <v>1095</v>
      </c>
      <c r="B43" s="17" t="s">
        <v>10</v>
      </c>
      <c r="C43" s="20" t="s">
        <v>27</v>
      </c>
      <c r="D43" s="12"/>
    </row>
    <row r="44" spans="1:4" x14ac:dyDescent="0.2">
      <c r="A44" s="21">
        <v>1097</v>
      </c>
      <c r="B44" s="17" t="s">
        <v>10</v>
      </c>
      <c r="C44" s="20" t="s">
        <v>27</v>
      </c>
      <c r="D44" s="12"/>
    </row>
    <row r="45" spans="1:4" x14ac:dyDescent="0.2">
      <c r="A45" s="21">
        <v>1098</v>
      </c>
      <c r="B45" s="17" t="s">
        <v>10</v>
      </c>
      <c r="C45" s="20" t="s">
        <v>27</v>
      </c>
      <c r="D45" s="12"/>
    </row>
    <row r="46" spans="1:4" x14ac:dyDescent="0.2">
      <c r="A46" s="21">
        <v>1099</v>
      </c>
      <c r="B46" s="17" t="s">
        <v>10</v>
      </c>
      <c r="C46" s="20" t="s">
        <v>27</v>
      </c>
      <c r="D46" s="12"/>
    </row>
    <row r="47" spans="1:4" x14ac:dyDescent="0.2">
      <c r="A47" s="21">
        <v>1111</v>
      </c>
      <c r="B47" s="17" t="s">
        <v>10</v>
      </c>
      <c r="C47" s="20" t="s">
        <v>27</v>
      </c>
      <c r="D47" s="12"/>
    </row>
    <row r="48" spans="1:4" x14ac:dyDescent="0.2">
      <c r="A48" s="21">
        <v>1112</v>
      </c>
      <c r="B48" s="17" t="s">
        <v>10</v>
      </c>
      <c r="C48" s="20" t="s">
        <v>27</v>
      </c>
      <c r="D48" s="12"/>
    </row>
    <row r="49" spans="1:4" x14ac:dyDescent="0.2">
      <c r="A49" s="21">
        <v>1113</v>
      </c>
      <c r="B49" s="17" t="s">
        <v>10</v>
      </c>
      <c r="C49" s="20" t="s">
        <v>27</v>
      </c>
      <c r="D49" s="12"/>
    </row>
    <row r="50" spans="1:4" x14ac:dyDescent="0.2">
      <c r="A50" s="21">
        <v>1114</v>
      </c>
      <c r="B50" s="17" t="s">
        <v>10</v>
      </c>
      <c r="C50" s="20" t="s">
        <v>27</v>
      </c>
      <c r="D50" s="12"/>
    </row>
    <row r="51" spans="1:4" x14ac:dyDescent="0.2">
      <c r="A51" s="21">
        <v>1120</v>
      </c>
      <c r="B51" s="17" t="s">
        <v>10</v>
      </c>
      <c r="C51" s="20" t="s">
        <v>27</v>
      </c>
      <c r="D51" s="12"/>
    </row>
    <row r="52" spans="1:4" x14ac:dyDescent="0.2">
      <c r="A52" s="21">
        <v>1130</v>
      </c>
      <c r="B52" s="17" t="s">
        <v>10</v>
      </c>
      <c r="C52" s="20" t="s">
        <v>27</v>
      </c>
      <c r="D52" s="12"/>
    </row>
    <row r="53" spans="1:4" x14ac:dyDescent="0.2">
      <c r="A53" s="21">
        <v>1131</v>
      </c>
      <c r="B53" s="17" t="s">
        <v>10</v>
      </c>
      <c r="C53" s="20" t="s">
        <v>27</v>
      </c>
      <c r="D53" s="12"/>
    </row>
    <row r="54" spans="1:4" x14ac:dyDescent="0.2">
      <c r="A54" s="21">
        <v>1132</v>
      </c>
      <c r="B54" s="17" t="s">
        <v>10</v>
      </c>
      <c r="C54" s="20" t="s">
        <v>27</v>
      </c>
      <c r="D54" s="12"/>
    </row>
    <row r="55" spans="1:4" x14ac:dyDescent="0.2">
      <c r="A55" s="21">
        <v>1136</v>
      </c>
      <c r="B55" s="17" t="s">
        <v>10</v>
      </c>
      <c r="C55" s="20" t="s">
        <v>27</v>
      </c>
      <c r="D55" s="12"/>
    </row>
    <row r="56" spans="1:4" x14ac:dyDescent="0.2">
      <c r="A56" s="21">
        <v>1138</v>
      </c>
      <c r="B56" s="17" t="s">
        <v>10</v>
      </c>
      <c r="C56" s="20" t="s">
        <v>27</v>
      </c>
      <c r="D56" s="12"/>
    </row>
    <row r="57" spans="1:4" x14ac:dyDescent="0.2">
      <c r="A57" s="21">
        <v>1139</v>
      </c>
      <c r="B57" s="17" t="s">
        <v>10</v>
      </c>
      <c r="C57" s="20" t="s">
        <v>27</v>
      </c>
      <c r="D57" s="12"/>
    </row>
    <row r="58" spans="1:4" x14ac:dyDescent="0.2">
      <c r="A58" s="21">
        <v>1159</v>
      </c>
      <c r="B58" s="17" t="s">
        <v>10</v>
      </c>
      <c r="C58" s="20" t="s">
        <v>27</v>
      </c>
      <c r="D58" s="12"/>
    </row>
    <row r="59" spans="1:4" x14ac:dyDescent="0.2">
      <c r="A59" s="21">
        <v>1170</v>
      </c>
      <c r="B59" s="17" t="s">
        <v>10</v>
      </c>
      <c r="C59" s="20" t="s">
        <v>27</v>
      </c>
      <c r="D59" s="12"/>
    </row>
    <row r="60" spans="1:4" x14ac:dyDescent="0.2">
      <c r="A60" s="21">
        <v>1200</v>
      </c>
      <c r="B60" s="17" t="s">
        <v>10</v>
      </c>
      <c r="C60" s="20" t="s">
        <v>27</v>
      </c>
      <c r="D60" s="12"/>
    </row>
    <row r="61" spans="1:4" x14ac:dyDescent="0.2">
      <c r="A61" s="21">
        <v>1207</v>
      </c>
      <c r="B61" s="17" t="s">
        <v>10</v>
      </c>
      <c r="C61" s="20" t="s">
        <v>27</v>
      </c>
      <c r="D61" s="12"/>
    </row>
    <row r="62" spans="1:4" x14ac:dyDescent="0.2">
      <c r="A62" s="21">
        <v>1208</v>
      </c>
      <c r="B62" s="17" t="s">
        <v>10</v>
      </c>
      <c r="C62" s="20" t="s">
        <v>27</v>
      </c>
      <c r="D62" s="12"/>
    </row>
    <row r="63" spans="1:4" x14ac:dyDescent="0.2">
      <c r="A63" s="21">
        <v>1209</v>
      </c>
      <c r="B63" s="17" t="s">
        <v>10</v>
      </c>
      <c r="C63" s="20" t="s">
        <v>27</v>
      </c>
      <c r="D63" s="12"/>
    </row>
    <row r="64" spans="1:4" x14ac:dyDescent="0.2">
      <c r="A64" s="21">
        <v>1241</v>
      </c>
      <c r="B64" s="17" t="s">
        <v>10</v>
      </c>
      <c r="C64" s="20" t="s">
        <v>27</v>
      </c>
      <c r="D64" s="12"/>
    </row>
    <row r="65" spans="1:4" x14ac:dyDescent="0.2">
      <c r="A65" s="21">
        <v>1242</v>
      </c>
      <c r="B65" s="17" t="s">
        <v>10</v>
      </c>
      <c r="C65" s="20" t="s">
        <v>27</v>
      </c>
      <c r="D65" s="12"/>
    </row>
    <row r="66" spans="1:4" x14ac:dyDescent="0.2">
      <c r="A66" s="21">
        <v>1243</v>
      </c>
      <c r="B66" s="17" t="s">
        <v>10</v>
      </c>
      <c r="C66" s="20" t="s">
        <v>27</v>
      </c>
      <c r="D66" s="12"/>
    </row>
    <row r="67" spans="1:4" x14ac:dyDescent="0.2">
      <c r="A67" s="21">
        <v>1244</v>
      </c>
      <c r="B67" s="17" t="s">
        <v>10</v>
      </c>
      <c r="C67" s="20" t="s">
        <v>27</v>
      </c>
      <c r="D67" s="12"/>
    </row>
    <row r="68" spans="1:4" x14ac:dyDescent="0.2">
      <c r="A68" s="21">
        <v>1250</v>
      </c>
      <c r="B68" s="17" t="s">
        <v>10</v>
      </c>
      <c r="C68" s="20" t="s">
        <v>27</v>
      </c>
      <c r="D68" s="12"/>
    </row>
    <row r="69" spans="1:4" x14ac:dyDescent="0.2">
      <c r="A69" s="21">
        <v>1251</v>
      </c>
      <c r="B69" s="17" t="s">
        <v>10</v>
      </c>
      <c r="C69" s="20" t="s">
        <v>27</v>
      </c>
      <c r="D69" s="12"/>
    </row>
    <row r="70" spans="1:4" x14ac:dyDescent="0.2">
      <c r="A70" s="21">
        <v>1257</v>
      </c>
      <c r="B70" s="17" t="s">
        <v>10</v>
      </c>
      <c r="C70" s="20" t="s">
        <v>27</v>
      </c>
      <c r="D70" s="12"/>
    </row>
    <row r="71" spans="1:4" x14ac:dyDescent="0.2">
      <c r="A71" s="21">
        <v>1258</v>
      </c>
      <c r="B71" s="17" t="s">
        <v>10</v>
      </c>
      <c r="C71" s="20" t="s">
        <v>27</v>
      </c>
      <c r="D71" s="12"/>
    </row>
    <row r="72" spans="1:4" x14ac:dyDescent="0.2">
      <c r="A72" s="21">
        <v>1259</v>
      </c>
      <c r="B72" s="17" t="s">
        <v>10</v>
      </c>
      <c r="C72" s="20" t="s">
        <v>27</v>
      </c>
      <c r="D72" s="12"/>
    </row>
    <row r="73" spans="1:4" x14ac:dyDescent="0.2">
      <c r="A73" s="21">
        <v>1261</v>
      </c>
      <c r="B73" s="17" t="s">
        <v>10</v>
      </c>
      <c r="C73" s="20" t="s">
        <v>27</v>
      </c>
      <c r="D73" s="12"/>
    </row>
    <row r="74" spans="1:4" x14ac:dyDescent="0.2">
      <c r="A74" s="21">
        <v>1270</v>
      </c>
      <c r="B74" s="17" t="s">
        <v>10</v>
      </c>
      <c r="C74" s="20" t="s">
        <v>27</v>
      </c>
      <c r="D74" s="12"/>
    </row>
    <row r="75" spans="1:4" x14ac:dyDescent="0.2">
      <c r="A75" s="21">
        <v>1271</v>
      </c>
      <c r="B75" s="17" t="s">
        <v>10</v>
      </c>
      <c r="C75" s="20" t="s">
        <v>27</v>
      </c>
      <c r="D75" s="12"/>
    </row>
    <row r="76" spans="1:4" x14ac:dyDescent="0.2">
      <c r="A76" s="21">
        <v>1272</v>
      </c>
      <c r="B76" s="17" t="s">
        <v>10</v>
      </c>
      <c r="C76" s="20" t="s">
        <v>27</v>
      </c>
      <c r="D76" s="12"/>
    </row>
    <row r="77" spans="1:4" x14ac:dyDescent="0.2">
      <c r="A77" s="21">
        <v>1277</v>
      </c>
      <c r="B77" s="17" t="s">
        <v>10</v>
      </c>
      <c r="C77" s="20" t="s">
        <v>27</v>
      </c>
      <c r="D77" s="12"/>
    </row>
    <row r="78" spans="1:4" x14ac:dyDescent="0.2">
      <c r="A78" s="21">
        <v>1278</v>
      </c>
      <c r="B78" s="17" t="s">
        <v>10</v>
      </c>
      <c r="C78" s="20" t="s">
        <v>27</v>
      </c>
      <c r="D78" s="12"/>
    </row>
    <row r="79" spans="1:4" x14ac:dyDescent="0.2">
      <c r="A79" s="21">
        <v>1279</v>
      </c>
      <c r="B79" s="17" t="s">
        <v>10</v>
      </c>
      <c r="C79" s="20" t="s">
        <v>27</v>
      </c>
      <c r="D79" s="12"/>
    </row>
    <row r="80" spans="1:4" x14ac:dyDescent="0.2">
      <c r="A80" s="21">
        <v>1281</v>
      </c>
      <c r="B80" s="17" t="s">
        <v>10</v>
      </c>
      <c r="C80" s="20" t="s">
        <v>27</v>
      </c>
      <c r="D80" s="12"/>
    </row>
    <row r="81" spans="1:4" x14ac:dyDescent="0.2">
      <c r="A81" s="21">
        <v>1300</v>
      </c>
      <c r="B81" s="17" t="s">
        <v>10</v>
      </c>
      <c r="C81" s="20" t="s">
        <v>27</v>
      </c>
      <c r="D81" s="12"/>
    </row>
    <row r="82" spans="1:4" x14ac:dyDescent="0.2">
      <c r="A82" s="21">
        <v>1307</v>
      </c>
      <c r="B82" s="17" t="s">
        <v>10</v>
      </c>
      <c r="C82" s="20" t="s">
        <v>27</v>
      </c>
      <c r="D82" s="12"/>
    </row>
    <row r="83" spans="1:4" x14ac:dyDescent="0.2">
      <c r="A83" s="21">
        <v>1308</v>
      </c>
      <c r="B83" s="17" t="s">
        <v>10</v>
      </c>
      <c r="C83" s="20" t="s">
        <v>27</v>
      </c>
      <c r="D83" s="12"/>
    </row>
    <row r="84" spans="1:4" x14ac:dyDescent="0.2">
      <c r="A84" s="21">
        <v>1309</v>
      </c>
      <c r="B84" s="17" t="s">
        <v>10</v>
      </c>
      <c r="C84" s="20" t="s">
        <v>27</v>
      </c>
      <c r="D84" s="12"/>
    </row>
    <row r="85" spans="1:4" x14ac:dyDescent="0.2">
      <c r="A85" s="21">
        <v>1351</v>
      </c>
      <c r="B85" s="17" t="s">
        <v>10</v>
      </c>
      <c r="C85" s="20" t="s">
        <v>27</v>
      </c>
      <c r="D85" s="12"/>
    </row>
    <row r="86" spans="1:4" x14ac:dyDescent="0.2">
      <c r="A86" s="21">
        <v>1381</v>
      </c>
      <c r="B86" s="17" t="s">
        <v>10</v>
      </c>
      <c r="C86" s="20" t="s">
        <v>27</v>
      </c>
      <c r="D86" s="12"/>
    </row>
    <row r="87" spans="1:4" x14ac:dyDescent="0.2">
      <c r="A87" s="21">
        <v>1400</v>
      </c>
      <c r="B87" s="17" t="s">
        <v>10</v>
      </c>
      <c r="C87" s="20" t="s">
        <v>27</v>
      </c>
      <c r="D87" s="12"/>
    </row>
    <row r="88" spans="1:4" x14ac:dyDescent="0.2">
      <c r="A88" s="21">
        <v>1407</v>
      </c>
      <c r="B88" s="17" t="s">
        <v>10</v>
      </c>
      <c r="C88" s="20" t="s">
        <v>27</v>
      </c>
      <c r="D88" s="12"/>
    </row>
    <row r="89" spans="1:4" x14ac:dyDescent="0.2">
      <c r="A89" s="21">
        <v>1408</v>
      </c>
      <c r="B89" s="17" t="s">
        <v>10</v>
      </c>
      <c r="C89" s="20" t="s">
        <v>27</v>
      </c>
      <c r="D89" s="12"/>
    </row>
    <row r="90" spans="1:4" x14ac:dyDescent="0.2">
      <c r="A90" s="21">
        <v>1409</v>
      </c>
      <c r="B90" s="17" t="s">
        <v>10</v>
      </c>
      <c r="C90" s="20" t="s">
        <v>27</v>
      </c>
      <c r="D90" s="12"/>
    </row>
    <row r="91" spans="1:4" x14ac:dyDescent="0.2">
      <c r="A91" s="21">
        <v>1451</v>
      </c>
      <c r="B91" s="17" t="s">
        <v>10</v>
      </c>
      <c r="C91" s="20" t="s">
        <v>27</v>
      </c>
      <c r="D91" s="12"/>
    </row>
    <row r="92" spans="1:4" x14ac:dyDescent="0.2">
      <c r="A92" s="21">
        <v>1500</v>
      </c>
      <c r="B92" s="17" t="s">
        <v>10</v>
      </c>
      <c r="C92" s="20" t="s">
        <v>27</v>
      </c>
      <c r="D92" s="12"/>
    </row>
    <row r="93" spans="1:4" x14ac:dyDescent="0.2">
      <c r="A93" s="21">
        <v>1507</v>
      </c>
      <c r="B93" s="17" t="s">
        <v>10</v>
      </c>
      <c r="C93" s="20" t="s">
        <v>27</v>
      </c>
      <c r="D93" s="12"/>
    </row>
    <row r="94" spans="1:4" x14ac:dyDescent="0.2">
      <c r="A94" s="21">
        <v>1508</v>
      </c>
      <c r="B94" s="17" t="s">
        <v>10</v>
      </c>
      <c r="C94" s="20" t="s">
        <v>27</v>
      </c>
      <c r="D94" s="12"/>
    </row>
    <row r="95" spans="1:4" x14ac:dyDescent="0.2">
      <c r="A95" s="21">
        <v>1509</v>
      </c>
      <c r="B95" s="17" t="s">
        <v>10</v>
      </c>
      <c r="C95" s="20" t="s">
        <v>27</v>
      </c>
      <c r="D95" s="12"/>
    </row>
    <row r="96" spans="1:4" x14ac:dyDescent="0.2">
      <c r="A96" s="21">
        <v>1551</v>
      </c>
      <c r="B96" s="17" t="s">
        <v>10</v>
      </c>
      <c r="C96" s="20" t="s">
        <v>27</v>
      </c>
      <c r="D96" s="12"/>
    </row>
    <row r="97" spans="1:4" x14ac:dyDescent="0.2">
      <c r="A97" s="21">
        <v>1552</v>
      </c>
      <c r="B97" s="17" t="s">
        <v>10</v>
      </c>
      <c r="C97" s="20" t="s">
        <v>27</v>
      </c>
      <c r="D97" s="12"/>
    </row>
    <row r="98" spans="1:4" x14ac:dyDescent="0.2">
      <c r="A98" s="21">
        <v>1582</v>
      </c>
      <c r="B98" s="17" t="s">
        <v>10</v>
      </c>
      <c r="C98" s="20" t="s">
        <v>27</v>
      </c>
      <c r="D98" s="12"/>
    </row>
    <row r="99" spans="1:4" x14ac:dyDescent="0.2">
      <c r="A99" s="21">
        <v>1583</v>
      </c>
      <c r="B99" s="17" t="s">
        <v>10</v>
      </c>
      <c r="C99" s="20" t="s">
        <v>27</v>
      </c>
      <c r="D99" s="12"/>
    </row>
    <row r="100" spans="1:4" x14ac:dyDescent="0.2">
      <c r="A100" s="21">
        <v>1591</v>
      </c>
      <c r="B100" s="17" t="s">
        <v>10</v>
      </c>
      <c r="C100" s="20" t="s">
        <v>27</v>
      </c>
      <c r="D100" s="12"/>
    </row>
    <row r="101" spans="1:4" x14ac:dyDescent="0.2">
      <c r="A101" s="21">
        <v>1592</v>
      </c>
      <c r="B101" s="17" t="s">
        <v>10</v>
      </c>
      <c r="C101" s="20" t="s">
        <v>27</v>
      </c>
      <c r="D101" s="12"/>
    </row>
    <row r="102" spans="1:4" x14ac:dyDescent="0.2">
      <c r="A102" s="21">
        <v>1593</v>
      </c>
      <c r="B102" s="17" t="s">
        <v>10</v>
      </c>
      <c r="C102" s="20" t="s">
        <v>27</v>
      </c>
      <c r="D102" s="12"/>
    </row>
    <row r="103" spans="1:4" x14ac:dyDescent="0.2">
      <c r="A103" s="21">
        <v>1594</v>
      </c>
      <c r="B103" s="17" t="s">
        <v>10</v>
      </c>
      <c r="C103" s="20" t="s">
        <v>27</v>
      </c>
      <c r="D103" s="12"/>
    </row>
    <row r="104" spans="1:4" x14ac:dyDescent="0.2">
      <c r="A104" s="21">
        <v>1600</v>
      </c>
      <c r="B104" s="17" t="s">
        <v>10</v>
      </c>
      <c r="C104" s="20" t="s">
        <v>27</v>
      </c>
      <c r="D104" s="12"/>
    </row>
    <row r="105" spans="1:4" x14ac:dyDescent="0.2">
      <c r="A105" s="21">
        <v>1607</v>
      </c>
      <c r="B105" s="17" t="s">
        <v>10</v>
      </c>
      <c r="C105" s="20" t="s">
        <v>27</v>
      </c>
      <c r="D105" s="12"/>
    </row>
    <row r="106" spans="1:4" x14ac:dyDescent="0.2">
      <c r="A106" s="21">
        <v>1608</v>
      </c>
      <c r="B106" s="17" t="s">
        <v>10</v>
      </c>
      <c r="C106" s="20" t="s">
        <v>27</v>
      </c>
      <c r="D106" s="12"/>
    </row>
    <row r="107" spans="1:4" x14ac:dyDescent="0.2">
      <c r="A107" s="21">
        <v>1609</v>
      </c>
      <c r="B107" s="17" t="s">
        <v>10</v>
      </c>
      <c r="C107" s="20" t="s">
        <v>27</v>
      </c>
      <c r="D107" s="12"/>
    </row>
    <row r="108" spans="1:4" x14ac:dyDescent="0.2">
      <c r="A108" s="21">
        <v>1651</v>
      </c>
      <c r="B108" s="17" t="s">
        <v>10</v>
      </c>
      <c r="C108" s="20" t="s">
        <v>27</v>
      </c>
      <c r="D108" s="12"/>
    </row>
    <row r="109" spans="1:4" x14ac:dyDescent="0.2">
      <c r="A109" s="21">
        <v>1652</v>
      </c>
      <c r="B109" s="17" t="s">
        <v>10</v>
      </c>
      <c r="C109" s="20" t="s">
        <v>27</v>
      </c>
      <c r="D109" s="12"/>
    </row>
    <row r="110" spans="1:4" x14ac:dyDescent="0.2">
      <c r="A110" s="21">
        <v>1653</v>
      </c>
      <c r="B110" s="17" t="s">
        <v>10</v>
      </c>
      <c r="C110" s="20" t="s">
        <v>27</v>
      </c>
      <c r="D110" s="12"/>
    </row>
    <row r="111" spans="1:4" x14ac:dyDescent="0.2">
      <c r="A111" s="21">
        <v>1654</v>
      </c>
      <c r="B111" s="17" t="s">
        <v>10</v>
      </c>
      <c r="C111" s="20" t="s">
        <v>27</v>
      </c>
      <c r="D111" s="12"/>
    </row>
    <row r="112" spans="1:4" x14ac:dyDescent="0.2">
      <c r="A112" s="21">
        <v>1683</v>
      </c>
      <c r="B112" s="17" t="s">
        <v>10</v>
      </c>
      <c r="C112" s="20" t="s">
        <v>27</v>
      </c>
      <c r="D112" s="12"/>
    </row>
    <row r="113" spans="1:4" x14ac:dyDescent="0.2">
      <c r="A113" s="21">
        <v>1700</v>
      </c>
      <c r="B113" s="17" t="s">
        <v>10</v>
      </c>
      <c r="C113" s="20" t="s">
        <v>27</v>
      </c>
      <c r="D113" s="4"/>
    </row>
    <row r="114" spans="1:4" x14ac:dyDescent="0.2">
      <c r="A114" s="21">
        <v>1707</v>
      </c>
      <c r="B114" s="17" t="s">
        <v>10</v>
      </c>
      <c r="C114" s="20" t="s">
        <v>27</v>
      </c>
      <c r="D114" s="4"/>
    </row>
    <row r="115" spans="1:4" x14ac:dyDescent="0.2">
      <c r="A115" s="21">
        <v>1708</v>
      </c>
      <c r="B115" s="17" t="s">
        <v>10</v>
      </c>
      <c r="C115" s="20" t="s">
        <v>27</v>
      </c>
      <c r="D115" s="12"/>
    </row>
    <row r="116" spans="1:4" x14ac:dyDescent="0.2">
      <c r="A116" s="21">
        <v>1709</v>
      </c>
      <c r="B116" s="17" t="s">
        <v>10</v>
      </c>
      <c r="C116" s="20" t="s">
        <v>27</v>
      </c>
      <c r="D116" s="12"/>
    </row>
    <row r="117" spans="1:4" x14ac:dyDescent="0.2">
      <c r="A117" s="21">
        <v>1762</v>
      </c>
      <c r="B117" s="17" t="s">
        <v>10</v>
      </c>
      <c r="C117" s="20" t="s">
        <v>27</v>
      </c>
      <c r="D117" s="12"/>
    </row>
    <row r="118" spans="1:4" x14ac:dyDescent="0.2">
      <c r="A118" s="21">
        <v>1771</v>
      </c>
      <c r="B118" s="17" t="s">
        <v>10</v>
      </c>
      <c r="C118" s="20" t="s">
        <v>27</v>
      </c>
      <c r="D118" s="12"/>
    </row>
    <row r="119" spans="1:4" x14ac:dyDescent="0.2">
      <c r="A119" s="21">
        <v>1772</v>
      </c>
      <c r="B119" s="17" t="s">
        <v>10</v>
      </c>
      <c r="C119" s="20" t="s">
        <v>27</v>
      </c>
      <c r="D119" s="12"/>
    </row>
    <row r="120" spans="1:4" x14ac:dyDescent="0.2">
      <c r="A120" s="21">
        <v>1781</v>
      </c>
      <c r="B120" s="17" t="s">
        <v>10</v>
      </c>
      <c r="C120" s="20" t="s">
        <v>27</v>
      </c>
      <c r="D120" s="12"/>
    </row>
    <row r="121" spans="1:4" x14ac:dyDescent="0.2">
      <c r="A121" s="21">
        <v>1782</v>
      </c>
      <c r="B121" s="17" t="s">
        <v>10</v>
      </c>
      <c r="C121" s="20" t="s">
        <v>27</v>
      </c>
      <c r="D121" s="12"/>
    </row>
    <row r="122" spans="1:4" x14ac:dyDescent="0.2">
      <c r="A122" s="21">
        <v>1783</v>
      </c>
      <c r="B122" s="17" t="s">
        <v>10</v>
      </c>
      <c r="C122" s="20" t="s">
        <v>27</v>
      </c>
      <c r="D122" s="12"/>
    </row>
    <row r="123" spans="1:4" x14ac:dyDescent="0.2">
      <c r="A123" s="21">
        <v>1784</v>
      </c>
      <c r="B123" s="17" t="s">
        <v>10</v>
      </c>
      <c r="C123" s="20" t="s">
        <v>27</v>
      </c>
      <c r="D123" s="12"/>
    </row>
    <row r="124" spans="1:4" x14ac:dyDescent="0.2">
      <c r="A124" s="21">
        <v>1785</v>
      </c>
      <c r="B124" s="17" t="s">
        <v>10</v>
      </c>
      <c r="C124" s="20" t="s">
        <v>27</v>
      </c>
      <c r="D124" s="12"/>
    </row>
    <row r="125" spans="1:4" x14ac:dyDescent="0.2">
      <c r="A125" s="21">
        <v>1786</v>
      </c>
      <c r="B125" s="17" t="s">
        <v>10</v>
      </c>
      <c r="C125" s="20" t="s">
        <v>27</v>
      </c>
      <c r="D125" s="12"/>
    </row>
    <row r="126" spans="1:4" x14ac:dyDescent="0.2">
      <c r="A126" s="21">
        <v>1800</v>
      </c>
      <c r="B126" s="17" t="s">
        <v>10</v>
      </c>
      <c r="C126" s="20" t="s">
        <v>27</v>
      </c>
      <c r="D126" s="12"/>
    </row>
    <row r="127" spans="1:4" x14ac:dyDescent="0.2">
      <c r="A127" s="21">
        <v>1808</v>
      </c>
      <c r="B127" s="17" t="s">
        <v>10</v>
      </c>
      <c r="C127" s="20" t="s">
        <v>27</v>
      </c>
      <c r="D127" s="12"/>
    </row>
    <row r="128" spans="1:4" x14ac:dyDescent="0.2">
      <c r="A128" s="21">
        <v>1820</v>
      </c>
      <c r="B128" s="17" t="s">
        <v>10</v>
      </c>
      <c r="C128" s="20" t="s">
        <v>27</v>
      </c>
      <c r="D128" s="12"/>
    </row>
    <row r="129" spans="1:4" x14ac:dyDescent="0.2">
      <c r="A129" s="21">
        <v>1840</v>
      </c>
      <c r="B129" s="17" t="s">
        <v>10</v>
      </c>
      <c r="C129" s="20" t="s">
        <v>27</v>
      </c>
      <c r="D129" s="12"/>
    </row>
    <row r="130" spans="1:4" x14ac:dyDescent="0.2">
      <c r="A130" s="21">
        <v>1851</v>
      </c>
      <c r="B130" s="17" t="s">
        <v>10</v>
      </c>
      <c r="C130" s="20" t="s">
        <v>27</v>
      </c>
      <c r="D130" s="12"/>
    </row>
    <row r="131" spans="1:4" x14ac:dyDescent="0.2">
      <c r="A131" s="21">
        <v>1852</v>
      </c>
      <c r="B131" s="17" t="s">
        <v>10</v>
      </c>
      <c r="C131" s="20" t="s">
        <v>27</v>
      </c>
      <c r="D131" s="12"/>
    </row>
    <row r="132" spans="1:4" x14ac:dyDescent="0.2">
      <c r="A132" s="21">
        <v>1853</v>
      </c>
      <c r="B132" s="17" t="s">
        <v>10</v>
      </c>
      <c r="C132" s="20" t="s">
        <v>27</v>
      </c>
      <c r="D132" s="12"/>
    </row>
    <row r="133" spans="1:4" x14ac:dyDescent="0.2">
      <c r="A133" s="21">
        <v>1855</v>
      </c>
      <c r="B133" s="17" t="s">
        <v>10</v>
      </c>
      <c r="C133" s="20" t="s">
        <v>27</v>
      </c>
      <c r="D133" s="12"/>
    </row>
    <row r="134" spans="1:4" x14ac:dyDescent="0.2">
      <c r="A134" s="21">
        <v>1861</v>
      </c>
      <c r="B134" s="17" t="s">
        <v>10</v>
      </c>
      <c r="C134" s="20" t="s">
        <v>27</v>
      </c>
      <c r="D134" s="12"/>
    </row>
    <row r="135" spans="1:4" x14ac:dyDescent="0.2">
      <c r="A135" s="21">
        <v>1871</v>
      </c>
      <c r="B135" s="17" t="s">
        <v>10</v>
      </c>
      <c r="C135" s="20" t="s">
        <v>27</v>
      </c>
      <c r="D135" s="12"/>
    </row>
    <row r="136" spans="1:4" x14ac:dyDescent="0.2">
      <c r="A136" s="21">
        <v>1910</v>
      </c>
      <c r="B136" s="17" t="s">
        <v>10</v>
      </c>
      <c r="C136" s="20" t="s">
        <v>27</v>
      </c>
      <c r="D136" s="12"/>
    </row>
    <row r="137" spans="1:4" x14ac:dyDescent="0.2">
      <c r="A137" s="21">
        <v>1919</v>
      </c>
      <c r="B137" s="17" t="s">
        <v>10</v>
      </c>
      <c r="C137" s="20" t="s">
        <v>27</v>
      </c>
      <c r="D137" s="12"/>
    </row>
    <row r="138" spans="1:4" x14ac:dyDescent="0.2">
      <c r="A138" s="21">
        <v>2502</v>
      </c>
      <c r="B138" s="17" t="s">
        <v>10</v>
      </c>
      <c r="C138" s="20" t="s">
        <v>27</v>
      </c>
      <c r="D138" s="12"/>
    </row>
    <row r="139" spans="1:4" x14ac:dyDescent="0.2">
      <c r="A139" s="21">
        <v>2504</v>
      </c>
      <c r="B139" s="17" t="s">
        <v>10</v>
      </c>
      <c r="C139" s="20" t="s">
        <v>27</v>
      </c>
      <c r="D139" s="12"/>
    </row>
    <row r="140" spans="1:4" x14ac:dyDescent="0.2">
      <c r="A140" s="21">
        <v>2580</v>
      </c>
      <c r="B140" s="17" t="s">
        <v>10</v>
      </c>
      <c r="C140" s="20" t="s">
        <v>27</v>
      </c>
      <c r="D140" s="12"/>
    </row>
    <row r="141" spans="1:4" x14ac:dyDescent="0.2">
      <c r="A141" s="21">
        <v>2600</v>
      </c>
      <c r="B141" s="17" t="s">
        <v>10</v>
      </c>
      <c r="C141" s="20" t="s">
        <v>27</v>
      </c>
      <c r="D141" s="12"/>
    </row>
    <row r="142" spans="1:4" x14ac:dyDescent="0.2">
      <c r="A142" s="21">
        <v>2602</v>
      </c>
      <c r="B142" s="17" t="s">
        <v>10</v>
      </c>
      <c r="C142" s="20" t="s">
        <v>27</v>
      </c>
      <c r="D142" s="12"/>
    </row>
    <row r="143" spans="1:4" x14ac:dyDescent="0.2">
      <c r="A143" s="21">
        <v>2604</v>
      </c>
      <c r="B143" s="17" t="s">
        <v>10</v>
      </c>
      <c r="C143" s="20" t="s">
        <v>27</v>
      </c>
      <c r="D143" s="12"/>
    </row>
    <row r="144" spans="1:4" x14ac:dyDescent="0.2">
      <c r="A144" s="21">
        <v>2605</v>
      </c>
      <c r="B144" s="17" t="s">
        <v>10</v>
      </c>
      <c r="C144" s="20" t="s">
        <v>27</v>
      </c>
      <c r="D144" s="12"/>
    </row>
    <row r="145" spans="1:4" x14ac:dyDescent="0.2">
      <c r="A145" s="21">
        <v>2606</v>
      </c>
      <c r="B145" s="17" t="s">
        <v>10</v>
      </c>
      <c r="C145" s="20" t="s">
        <v>27</v>
      </c>
      <c r="D145" s="12"/>
    </row>
    <row r="146" spans="1:4" x14ac:dyDescent="0.2">
      <c r="A146" s="21">
        <v>2607</v>
      </c>
      <c r="B146" s="17" t="s">
        <v>10</v>
      </c>
      <c r="C146" s="20" t="s">
        <v>27</v>
      </c>
      <c r="D146" s="12"/>
    </row>
    <row r="147" spans="1:4" x14ac:dyDescent="0.2">
      <c r="A147" s="21">
        <v>2608</v>
      </c>
      <c r="B147" s="17" t="s">
        <v>10</v>
      </c>
      <c r="C147" s="20" t="s">
        <v>27</v>
      </c>
      <c r="D147" s="12"/>
    </row>
    <row r="148" spans="1:4" x14ac:dyDescent="0.2">
      <c r="A148" s="21">
        <v>2609</v>
      </c>
      <c r="B148" s="17" t="s">
        <v>10</v>
      </c>
      <c r="C148" s="20" t="s">
        <v>27</v>
      </c>
      <c r="D148" s="12"/>
    </row>
    <row r="149" spans="1:4" x14ac:dyDescent="0.2">
      <c r="A149" s="21">
        <v>2610</v>
      </c>
      <c r="B149" s="17" t="s">
        <v>10</v>
      </c>
      <c r="C149" s="20" t="s">
        <v>27</v>
      </c>
      <c r="D149" s="12"/>
    </row>
    <row r="150" spans="1:4" x14ac:dyDescent="0.2">
      <c r="A150" s="21">
        <v>2611</v>
      </c>
      <c r="B150" s="17" t="s">
        <v>10</v>
      </c>
      <c r="C150" s="20" t="s">
        <v>27</v>
      </c>
      <c r="D150" s="12"/>
    </row>
    <row r="151" spans="1:4" x14ac:dyDescent="0.2">
      <c r="A151" s="21">
        <v>2612</v>
      </c>
      <c r="B151" s="17" t="s">
        <v>10</v>
      </c>
      <c r="C151" s="20" t="s">
        <v>27</v>
      </c>
      <c r="D151" s="12"/>
    </row>
    <row r="152" spans="1:4" x14ac:dyDescent="0.2">
      <c r="A152" s="21">
        <v>2615</v>
      </c>
      <c r="B152" s="17" t="s">
        <v>10</v>
      </c>
      <c r="C152" s="20" t="s">
        <v>27</v>
      </c>
      <c r="D152" s="12"/>
    </row>
    <row r="153" spans="1:4" x14ac:dyDescent="0.2">
      <c r="A153" s="21">
        <v>2616</v>
      </c>
      <c r="B153" s="17" t="s">
        <v>10</v>
      </c>
      <c r="C153" s="20" t="s">
        <v>27</v>
      </c>
      <c r="D153" s="12"/>
    </row>
    <row r="154" spans="1:4" x14ac:dyDescent="0.2">
      <c r="A154" s="21">
        <v>2617</v>
      </c>
      <c r="B154" s="17" t="s">
        <v>10</v>
      </c>
      <c r="C154" s="20" t="s">
        <v>27</v>
      </c>
      <c r="D154" s="12"/>
    </row>
    <row r="155" spans="1:4" x14ac:dyDescent="0.2">
      <c r="A155" s="21">
        <v>2618</v>
      </c>
      <c r="B155" s="17" t="s">
        <v>10</v>
      </c>
      <c r="C155" s="20" t="s">
        <v>27</v>
      </c>
      <c r="D155" s="12"/>
    </row>
    <row r="156" spans="1:4" x14ac:dyDescent="0.2">
      <c r="A156" s="21">
        <v>2620</v>
      </c>
      <c r="B156" s="17" t="s">
        <v>10</v>
      </c>
      <c r="C156" s="20" t="s">
        <v>27</v>
      </c>
      <c r="D156" s="12"/>
    </row>
    <row r="157" spans="1:4" x14ac:dyDescent="0.2">
      <c r="A157" s="21">
        <v>2621</v>
      </c>
      <c r="B157" s="17" t="s">
        <v>10</v>
      </c>
      <c r="C157" s="20" t="s">
        <v>27</v>
      </c>
      <c r="D157" s="12"/>
    </row>
    <row r="158" spans="1:4" x14ac:dyDescent="0.2">
      <c r="A158" s="21">
        <v>2622</v>
      </c>
      <c r="B158" s="17" t="s">
        <v>10</v>
      </c>
      <c r="C158" s="20" t="s">
        <v>27</v>
      </c>
      <c r="D158" s="12"/>
    </row>
    <row r="159" spans="1:4" x14ac:dyDescent="0.2">
      <c r="A159" s="21">
        <v>2623</v>
      </c>
      <c r="B159" s="17" t="s">
        <v>10</v>
      </c>
      <c r="C159" s="20" t="s">
        <v>27</v>
      </c>
      <c r="D159" s="12"/>
    </row>
    <row r="160" spans="1:4" x14ac:dyDescent="0.2">
      <c r="A160" s="21">
        <v>2624</v>
      </c>
      <c r="B160" s="17" t="s">
        <v>10</v>
      </c>
      <c r="C160" s="20" t="s">
        <v>27</v>
      </c>
      <c r="D160" s="12"/>
    </row>
    <row r="161" spans="1:4" x14ac:dyDescent="0.2">
      <c r="A161" s="21">
        <v>2630</v>
      </c>
      <c r="B161" s="17" t="s">
        <v>10</v>
      </c>
      <c r="C161" s="20" t="s">
        <v>27</v>
      </c>
      <c r="D161" s="12"/>
    </row>
    <row r="162" spans="1:4" x14ac:dyDescent="0.2">
      <c r="A162" s="21">
        <v>2631</v>
      </c>
      <c r="B162" s="17" t="s">
        <v>10</v>
      </c>
      <c r="C162" s="20" t="s">
        <v>27</v>
      </c>
      <c r="D162" s="12"/>
    </row>
    <row r="163" spans="1:4" x14ac:dyDescent="0.2">
      <c r="A163" s="21">
        <v>2634</v>
      </c>
      <c r="B163" s="17" t="s">
        <v>10</v>
      </c>
      <c r="C163" s="20" t="s">
        <v>27</v>
      </c>
      <c r="D163" s="12"/>
    </row>
    <row r="164" spans="1:4" x14ac:dyDescent="0.2">
      <c r="A164" s="21">
        <v>2635</v>
      </c>
      <c r="B164" s="17" t="s">
        <v>10</v>
      </c>
      <c r="C164" s="20" t="s">
        <v>27</v>
      </c>
      <c r="D164" s="12"/>
    </row>
    <row r="165" spans="1:4" x14ac:dyDescent="0.2">
      <c r="A165" s="21">
        <v>2641</v>
      </c>
      <c r="B165" s="17" t="s">
        <v>10</v>
      </c>
      <c r="C165" s="20" t="s">
        <v>27</v>
      </c>
      <c r="D165" s="12"/>
    </row>
    <row r="166" spans="1:4" x14ac:dyDescent="0.2">
      <c r="A166" s="21">
        <v>2642</v>
      </c>
      <c r="B166" s="17" t="s">
        <v>10</v>
      </c>
      <c r="C166" s="20" t="s">
        <v>27</v>
      </c>
      <c r="D166" s="12"/>
    </row>
    <row r="167" spans="1:4" x14ac:dyDescent="0.2">
      <c r="A167" s="21">
        <v>2643</v>
      </c>
      <c r="B167" s="17" t="s">
        <v>10</v>
      </c>
      <c r="C167" s="20" t="s">
        <v>27</v>
      </c>
      <c r="D167" s="12"/>
    </row>
    <row r="168" spans="1:4" x14ac:dyDescent="0.2">
      <c r="A168" s="21">
        <v>2645</v>
      </c>
      <c r="B168" s="17" t="s">
        <v>10</v>
      </c>
      <c r="C168" s="20" t="s">
        <v>27</v>
      </c>
      <c r="D168" s="12"/>
    </row>
    <row r="169" spans="1:4" x14ac:dyDescent="0.2">
      <c r="A169" s="21">
        <v>2651</v>
      </c>
      <c r="B169" s="17" t="s">
        <v>10</v>
      </c>
      <c r="C169" s="20" t="s">
        <v>27</v>
      </c>
      <c r="D169" s="12"/>
    </row>
    <row r="170" spans="1:4" x14ac:dyDescent="0.2">
      <c r="A170" s="21">
        <v>2652</v>
      </c>
      <c r="B170" s="17" t="s">
        <v>10</v>
      </c>
      <c r="C170" s="20" t="s">
        <v>27</v>
      </c>
      <c r="D170" s="4"/>
    </row>
    <row r="171" spans="1:4" x14ac:dyDescent="0.2">
      <c r="A171" s="21">
        <v>2653</v>
      </c>
      <c r="B171" s="17" t="s">
        <v>10</v>
      </c>
      <c r="C171" s="20" t="s">
        <v>27</v>
      </c>
      <c r="D171" s="12"/>
    </row>
    <row r="172" spans="1:4" x14ac:dyDescent="0.2">
      <c r="A172" s="21">
        <v>2655</v>
      </c>
      <c r="B172" s="17" t="s">
        <v>10</v>
      </c>
      <c r="C172" s="20" t="s">
        <v>27</v>
      </c>
      <c r="D172" s="12"/>
    </row>
    <row r="173" spans="1:4" x14ac:dyDescent="0.2">
      <c r="A173" s="21">
        <v>2656</v>
      </c>
      <c r="B173" s="17" t="s">
        <v>10</v>
      </c>
      <c r="C173" s="20" t="s">
        <v>27</v>
      </c>
      <c r="D173" s="12"/>
    </row>
    <row r="174" spans="1:4" x14ac:dyDescent="0.2">
      <c r="A174" s="21">
        <v>2657</v>
      </c>
      <c r="B174" s="17" t="s">
        <v>10</v>
      </c>
      <c r="C174" s="20" t="s">
        <v>27</v>
      </c>
      <c r="D174" s="12"/>
    </row>
    <row r="175" spans="1:4" x14ac:dyDescent="0.2">
      <c r="A175" s="21">
        <v>2658</v>
      </c>
      <c r="B175" s="17" t="s">
        <v>10</v>
      </c>
      <c r="C175" s="20" t="s">
        <v>27</v>
      </c>
      <c r="D175" s="12"/>
    </row>
    <row r="176" spans="1:4" x14ac:dyDescent="0.2">
      <c r="A176" s="21" t="s">
        <v>39</v>
      </c>
      <c r="B176" s="17" t="s">
        <v>10</v>
      </c>
      <c r="C176" s="20" t="s">
        <v>27</v>
      </c>
      <c r="D176" s="12"/>
    </row>
    <row r="177" spans="1:4" x14ac:dyDescent="0.2">
      <c r="A177" s="21">
        <v>3000</v>
      </c>
      <c r="B177" s="17" t="s">
        <v>10</v>
      </c>
      <c r="C177" s="20" t="s">
        <v>27</v>
      </c>
      <c r="D177" s="12"/>
    </row>
    <row r="178" spans="1:4" x14ac:dyDescent="0.2">
      <c r="A178" s="21">
        <v>3102</v>
      </c>
      <c r="B178" s="17" t="s">
        <v>10</v>
      </c>
      <c r="C178" s="20" t="s">
        <v>27</v>
      </c>
      <c r="D178" s="4"/>
    </row>
    <row r="179" spans="1:4" x14ac:dyDescent="0.2">
      <c r="A179" s="21">
        <v>3104</v>
      </c>
      <c r="B179" s="17" t="s">
        <v>10</v>
      </c>
      <c r="C179" s="20" t="s">
        <v>27</v>
      </c>
      <c r="D179" s="12"/>
    </row>
    <row r="180" spans="1:4" x14ac:dyDescent="0.2">
      <c r="A180" s="21">
        <v>3110</v>
      </c>
      <c r="B180" s="17" t="s">
        <v>10</v>
      </c>
      <c r="C180" s="20" t="s">
        <v>27</v>
      </c>
      <c r="D180" s="12"/>
    </row>
    <row r="181" spans="1:4" x14ac:dyDescent="0.2">
      <c r="A181" s="21">
        <v>3120</v>
      </c>
      <c r="B181" s="17" t="s">
        <v>10</v>
      </c>
      <c r="C181" s="20" t="s">
        <v>27</v>
      </c>
      <c r="D181" s="12"/>
    </row>
    <row r="182" spans="1:4" x14ac:dyDescent="0.2">
      <c r="A182" s="21">
        <v>3121</v>
      </c>
      <c r="B182" s="17" t="s">
        <v>10</v>
      </c>
      <c r="C182" s="20" t="s">
        <v>27</v>
      </c>
      <c r="D182" s="12"/>
    </row>
    <row r="183" spans="1:4" x14ac:dyDescent="0.2">
      <c r="A183" s="21">
        <v>3122</v>
      </c>
      <c r="B183" s="17" t="s">
        <v>10</v>
      </c>
      <c r="C183" s="20" t="s">
        <v>27</v>
      </c>
      <c r="D183" s="12"/>
    </row>
    <row r="184" spans="1:4" x14ac:dyDescent="0.2">
      <c r="A184" s="21">
        <v>3130</v>
      </c>
      <c r="B184" s="17" t="s">
        <v>10</v>
      </c>
      <c r="C184" s="20" t="s">
        <v>27</v>
      </c>
      <c r="D184" s="12"/>
    </row>
    <row r="185" spans="1:4" x14ac:dyDescent="0.2">
      <c r="A185" s="21">
        <v>3140</v>
      </c>
      <c r="B185" s="17" t="s">
        <v>10</v>
      </c>
      <c r="C185" s="20" t="s">
        <v>27</v>
      </c>
      <c r="D185" s="12"/>
    </row>
    <row r="186" spans="1:4" x14ac:dyDescent="0.2">
      <c r="A186" s="21">
        <v>3141</v>
      </c>
      <c r="B186" s="17" t="s">
        <v>10</v>
      </c>
      <c r="C186" s="20" t="s">
        <v>27</v>
      </c>
      <c r="D186" s="12"/>
    </row>
    <row r="187" spans="1:4" x14ac:dyDescent="0.2">
      <c r="A187" s="21">
        <v>3142</v>
      </c>
      <c r="B187" s="17" t="s">
        <v>10</v>
      </c>
      <c r="C187" s="20" t="s">
        <v>27</v>
      </c>
      <c r="D187" s="12"/>
    </row>
    <row r="188" spans="1:4" x14ac:dyDescent="0.2">
      <c r="A188" s="21">
        <v>3144</v>
      </c>
      <c r="B188" s="17" t="s">
        <v>10</v>
      </c>
      <c r="C188" s="20" t="s">
        <v>27</v>
      </c>
      <c r="D188" s="12"/>
    </row>
    <row r="189" spans="1:4" x14ac:dyDescent="0.2">
      <c r="A189" s="21">
        <v>3145</v>
      </c>
      <c r="B189" s="17" t="s">
        <v>10</v>
      </c>
      <c r="C189" s="20" t="s">
        <v>27</v>
      </c>
      <c r="D189" s="12"/>
    </row>
    <row r="190" spans="1:4" x14ac:dyDescent="0.2">
      <c r="A190" s="21">
        <v>3160</v>
      </c>
      <c r="B190" s="17" t="s">
        <v>10</v>
      </c>
      <c r="C190" s="20" t="s">
        <v>27</v>
      </c>
      <c r="D190" s="12"/>
    </row>
    <row r="191" spans="1:4" x14ac:dyDescent="0.2">
      <c r="A191" s="21">
        <v>3195</v>
      </c>
      <c r="B191" s="17" t="s">
        <v>10</v>
      </c>
      <c r="C191" s="20" t="s">
        <v>27</v>
      </c>
      <c r="D191" s="4"/>
    </row>
    <row r="192" spans="1:4" x14ac:dyDescent="0.2">
      <c r="A192" s="21">
        <v>3199</v>
      </c>
      <c r="B192" s="17" t="s">
        <v>10</v>
      </c>
      <c r="C192" s="20" t="s">
        <v>27</v>
      </c>
      <c r="D192" s="12"/>
    </row>
    <row r="193" spans="1:4" x14ac:dyDescent="0.2">
      <c r="A193" s="21">
        <v>3500</v>
      </c>
      <c r="B193" s="17" t="s">
        <v>10</v>
      </c>
      <c r="C193" s="20" t="s">
        <v>27</v>
      </c>
      <c r="D193" s="12"/>
    </row>
    <row r="194" spans="1:4" x14ac:dyDescent="0.2">
      <c r="A194" s="21">
        <v>3505</v>
      </c>
      <c r="B194" s="17" t="s">
        <v>10</v>
      </c>
      <c r="C194" s="20" t="s">
        <v>27</v>
      </c>
      <c r="D194" s="12"/>
    </row>
    <row r="195" spans="1:4" x14ac:dyDescent="0.2">
      <c r="A195" s="21">
        <v>3520</v>
      </c>
      <c r="B195" s="17" t="s">
        <v>10</v>
      </c>
      <c r="C195" s="20" t="s">
        <v>27</v>
      </c>
      <c r="D195" s="12"/>
    </row>
    <row r="196" spans="1:4" x14ac:dyDescent="0.2">
      <c r="A196" s="21">
        <v>3541</v>
      </c>
      <c r="B196" s="17" t="s">
        <v>10</v>
      </c>
      <c r="C196" s="20" t="s">
        <v>27</v>
      </c>
      <c r="D196" s="12"/>
    </row>
    <row r="197" spans="1:4" x14ac:dyDescent="0.2">
      <c r="A197" s="21">
        <v>3542</v>
      </c>
      <c r="B197" s="17" t="s">
        <v>10</v>
      </c>
      <c r="C197" s="20" t="s">
        <v>27</v>
      </c>
      <c r="D197" s="12"/>
    </row>
    <row r="198" spans="1:4" x14ac:dyDescent="0.2">
      <c r="A198" s="21">
        <v>3543</v>
      </c>
      <c r="B198" s="17" t="s">
        <v>10</v>
      </c>
      <c r="C198" s="20" t="s">
        <v>27</v>
      </c>
      <c r="D198" s="12"/>
    </row>
    <row r="199" spans="1:4" x14ac:dyDescent="0.2">
      <c r="A199" s="21">
        <v>3544</v>
      </c>
      <c r="B199" s="17" t="s">
        <v>10</v>
      </c>
      <c r="C199" s="20" t="s">
        <v>27</v>
      </c>
      <c r="D199" s="12"/>
    </row>
    <row r="200" spans="1:4" x14ac:dyDescent="0.2">
      <c r="A200" s="21">
        <v>3545</v>
      </c>
      <c r="B200" s="17" t="s">
        <v>10</v>
      </c>
      <c r="C200" s="20" t="s">
        <v>27</v>
      </c>
      <c r="D200" s="12"/>
    </row>
    <row r="201" spans="1:4" x14ac:dyDescent="0.2">
      <c r="A201" s="21">
        <v>3546</v>
      </c>
      <c r="B201" s="17" t="s">
        <v>10</v>
      </c>
      <c r="C201" s="20" t="s">
        <v>27</v>
      </c>
      <c r="D201" s="12"/>
    </row>
    <row r="202" spans="1:4" x14ac:dyDescent="0.2">
      <c r="A202" s="21">
        <v>3547</v>
      </c>
      <c r="B202" s="17" t="s">
        <v>10</v>
      </c>
      <c r="C202" s="20" t="s">
        <v>27</v>
      </c>
      <c r="D202" s="12"/>
    </row>
    <row r="203" spans="1:4" x14ac:dyDescent="0.2">
      <c r="A203" s="21">
        <v>3548</v>
      </c>
      <c r="B203" s="17" t="s">
        <v>10</v>
      </c>
      <c r="C203" s="20" t="s">
        <v>27</v>
      </c>
      <c r="D203" s="12"/>
    </row>
    <row r="204" spans="1:4" x14ac:dyDescent="0.2">
      <c r="A204" s="21">
        <v>3549</v>
      </c>
      <c r="B204" s="17" t="s">
        <v>10</v>
      </c>
      <c r="C204" s="20" t="s">
        <v>27</v>
      </c>
      <c r="D204" s="12"/>
    </row>
    <row r="205" spans="1:4" x14ac:dyDescent="0.2">
      <c r="A205" s="21">
        <v>3551</v>
      </c>
      <c r="B205" s="17" t="s">
        <v>10</v>
      </c>
      <c r="C205" s="20" t="s">
        <v>27</v>
      </c>
      <c r="D205" s="12"/>
    </row>
    <row r="206" spans="1:4" x14ac:dyDescent="0.2">
      <c r="A206" s="21">
        <v>3552</v>
      </c>
      <c r="B206" s="17" t="s">
        <v>10</v>
      </c>
      <c r="C206" s="20" t="s">
        <v>27</v>
      </c>
      <c r="D206" s="12"/>
    </row>
    <row r="207" spans="1:4" x14ac:dyDescent="0.2">
      <c r="A207" s="21">
        <v>3553</v>
      </c>
      <c r="B207" s="17" t="s">
        <v>10</v>
      </c>
      <c r="C207" s="20" t="s">
        <v>27</v>
      </c>
      <c r="D207" s="12"/>
    </row>
    <row r="208" spans="1:4" x14ac:dyDescent="0.2">
      <c r="A208" s="21">
        <v>3554</v>
      </c>
      <c r="B208" s="17" t="s">
        <v>10</v>
      </c>
      <c r="C208" s="20" t="s">
        <v>27</v>
      </c>
      <c r="D208" s="12"/>
    </row>
    <row r="209" spans="1:4" x14ac:dyDescent="0.2">
      <c r="A209" s="21">
        <v>3555</v>
      </c>
      <c r="B209" s="17" t="s">
        <v>10</v>
      </c>
      <c r="C209" s="20" t="s">
        <v>27</v>
      </c>
      <c r="D209" s="12"/>
    </row>
    <row r="210" spans="1:4" x14ac:dyDescent="0.2">
      <c r="A210" s="21">
        <v>3556</v>
      </c>
      <c r="B210" s="17" t="s">
        <v>10</v>
      </c>
      <c r="C210" s="20" t="s">
        <v>27</v>
      </c>
      <c r="D210" s="12"/>
    </row>
    <row r="211" spans="1:4" x14ac:dyDescent="0.2">
      <c r="A211" s="21">
        <v>3557</v>
      </c>
      <c r="B211" s="17" t="s">
        <v>10</v>
      </c>
      <c r="C211" s="20" t="s">
        <v>27</v>
      </c>
      <c r="D211" s="12"/>
    </row>
    <row r="212" spans="1:4" x14ac:dyDescent="0.2">
      <c r="A212" s="21">
        <v>3558</v>
      </c>
      <c r="B212" s="17" t="s">
        <v>10</v>
      </c>
      <c r="C212" s="20" t="s">
        <v>27</v>
      </c>
      <c r="D212" s="12"/>
    </row>
    <row r="213" spans="1:4" x14ac:dyDescent="0.2">
      <c r="A213" s="21">
        <v>3559</v>
      </c>
      <c r="B213" s="17" t="s">
        <v>10</v>
      </c>
      <c r="C213" s="20" t="s">
        <v>27</v>
      </c>
      <c r="D213" s="12"/>
    </row>
    <row r="214" spans="1:4" x14ac:dyDescent="0.2">
      <c r="A214" s="21">
        <v>3561</v>
      </c>
      <c r="B214" s="17" t="s">
        <v>10</v>
      </c>
      <c r="C214" s="20" t="s">
        <v>27</v>
      </c>
      <c r="D214" s="12"/>
    </row>
    <row r="215" spans="1:4" x14ac:dyDescent="0.2">
      <c r="A215" s="21">
        <v>3562</v>
      </c>
      <c r="B215" s="17" t="s">
        <v>10</v>
      </c>
      <c r="C215" s="20" t="s">
        <v>27</v>
      </c>
      <c r="D215" s="12"/>
    </row>
    <row r="216" spans="1:4" x14ac:dyDescent="0.2">
      <c r="A216" s="21">
        <v>3570</v>
      </c>
      <c r="B216" s="17" t="s">
        <v>10</v>
      </c>
      <c r="C216" s="20" t="s">
        <v>27</v>
      </c>
      <c r="D216" s="12"/>
    </row>
    <row r="217" spans="1:4" x14ac:dyDescent="0.2">
      <c r="A217" s="21">
        <v>3581</v>
      </c>
      <c r="B217" s="17" t="s">
        <v>10</v>
      </c>
      <c r="C217" s="20" t="s">
        <v>27</v>
      </c>
      <c r="D217" s="12"/>
    </row>
    <row r="218" spans="1:4" x14ac:dyDescent="0.2">
      <c r="A218" s="21">
        <v>3591</v>
      </c>
      <c r="B218" s="17" t="s">
        <v>10</v>
      </c>
      <c r="C218" s="20" t="s">
        <v>27</v>
      </c>
      <c r="D218" s="12"/>
    </row>
    <row r="219" spans="1:4" x14ac:dyDescent="0.2">
      <c r="A219" s="21">
        <v>3599</v>
      </c>
      <c r="B219" s="17" t="s">
        <v>10</v>
      </c>
      <c r="C219" s="20" t="s">
        <v>27</v>
      </c>
      <c r="D219" s="12"/>
    </row>
    <row r="220" spans="1:4" x14ac:dyDescent="0.2">
      <c r="A220" s="21">
        <v>3660</v>
      </c>
      <c r="B220" s="17" t="s">
        <v>10</v>
      </c>
      <c r="C220" s="20" t="s">
        <v>27</v>
      </c>
      <c r="D220" s="12"/>
    </row>
    <row r="221" spans="1:4" x14ac:dyDescent="0.2">
      <c r="A221" s="21">
        <v>3661</v>
      </c>
      <c r="B221" s="17" t="s">
        <v>10</v>
      </c>
      <c r="C221" s="20" t="s">
        <v>27</v>
      </c>
      <c r="D221" s="4"/>
    </row>
    <row r="222" spans="1:4" x14ac:dyDescent="0.2">
      <c r="A222" s="21">
        <v>3662</v>
      </c>
      <c r="B222" s="17" t="s">
        <v>10</v>
      </c>
      <c r="C222" s="20" t="s">
        <v>27</v>
      </c>
      <c r="D222" s="12"/>
    </row>
    <row r="223" spans="1:4" x14ac:dyDescent="0.2">
      <c r="A223" s="21">
        <v>3665</v>
      </c>
      <c r="B223" s="17" t="s">
        <v>10</v>
      </c>
      <c r="C223" s="20" t="s">
        <v>27</v>
      </c>
      <c r="D223" s="12"/>
    </row>
    <row r="224" spans="1:4" x14ac:dyDescent="0.2">
      <c r="A224" s="21">
        <v>3672</v>
      </c>
      <c r="B224" s="17" t="s">
        <v>10</v>
      </c>
      <c r="C224" s="20" t="s">
        <v>27</v>
      </c>
      <c r="D224" s="12"/>
    </row>
    <row r="225" spans="1:4" x14ac:dyDescent="0.2">
      <c r="A225" s="21">
        <v>3676</v>
      </c>
      <c r="B225" s="17" t="s">
        <v>10</v>
      </c>
      <c r="C225" s="20" t="s">
        <v>27</v>
      </c>
      <c r="D225" s="12"/>
    </row>
    <row r="226" spans="1:4" x14ac:dyDescent="0.2">
      <c r="A226" s="21">
        <v>3678</v>
      </c>
      <c r="B226" s="17" t="s">
        <v>10</v>
      </c>
      <c r="C226" s="20" t="s">
        <v>27</v>
      </c>
      <c r="D226" s="12"/>
    </row>
    <row r="227" spans="1:4" x14ac:dyDescent="0.2">
      <c r="A227" s="21">
        <v>3691</v>
      </c>
      <c r="B227" s="17" t="s">
        <v>10</v>
      </c>
      <c r="C227" s="20" t="s">
        <v>27</v>
      </c>
      <c r="D227" s="12"/>
    </row>
    <row r="228" spans="1:4" x14ac:dyDescent="0.2">
      <c r="A228" s="21">
        <v>3695</v>
      </c>
      <c r="B228" s="17" t="s">
        <v>10</v>
      </c>
      <c r="C228" s="20" t="s">
        <v>27</v>
      </c>
      <c r="D228" s="12"/>
    </row>
    <row r="229" spans="1:4" x14ac:dyDescent="0.2">
      <c r="A229" s="21">
        <v>3699</v>
      </c>
      <c r="B229" s="17" t="s">
        <v>10</v>
      </c>
      <c r="C229" s="20" t="s">
        <v>27</v>
      </c>
      <c r="D229" s="12"/>
    </row>
    <row r="230" spans="1:4" x14ac:dyDescent="0.2">
      <c r="A230" s="21">
        <v>3700</v>
      </c>
      <c r="B230" s="17" t="s">
        <v>10</v>
      </c>
      <c r="C230" s="20" t="s">
        <v>27</v>
      </c>
      <c r="D230" s="12"/>
    </row>
    <row r="231" spans="1:4" x14ac:dyDescent="0.2">
      <c r="A231" s="21">
        <v>3705</v>
      </c>
      <c r="B231" s="17" t="s">
        <v>10</v>
      </c>
      <c r="C231" s="20" t="s">
        <v>27</v>
      </c>
      <c r="D231" s="12"/>
    </row>
    <row r="232" spans="1:4" x14ac:dyDescent="0.2">
      <c r="A232" s="21">
        <v>3710</v>
      </c>
      <c r="B232" s="17" t="s">
        <v>10</v>
      </c>
      <c r="C232" s="20" t="s">
        <v>27</v>
      </c>
      <c r="D232" s="4"/>
    </row>
    <row r="233" spans="1:4" x14ac:dyDescent="0.2">
      <c r="A233" s="21">
        <v>3711</v>
      </c>
      <c r="B233" s="17" t="s">
        <v>10</v>
      </c>
      <c r="C233" s="20" t="s">
        <v>27</v>
      </c>
      <c r="D233" s="12"/>
    </row>
    <row r="234" spans="1:4" x14ac:dyDescent="0.2">
      <c r="A234" s="21">
        <v>3721</v>
      </c>
      <c r="B234" s="17" t="s">
        <v>10</v>
      </c>
      <c r="C234" s="20" t="s">
        <v>27</v>
      </c>
      <c r="D234" s="12"/>
    </row>
    <row r="235" spans="1:4" x14ac:dyDescent="0.2">
      <c r="A235" s="21">
        <v>3731</v>
      </c>
      <c r="B235" s="17" t="s">
        <v>10</v>
      </c>
      <c r="C235" s="20" t="s">
        <v>27</v>
      </c>
      <c r="D235" s="12"/>
    </row>
    <row r="236" spans="1:4" x14ac:dyDescent="0.2">
      <c r="A236" s="21">
        <v>3741</v>
      </c>
      <c r="B236" s="17" t="s">
        <v>10</v>
      </c>
      <c r="C236" s="20" t="s">
        <v>27</v>
      </c>
      <c r="D236" s="12"/>
    </row>
    <row r="237" spans="1:4" x14ac:dyDescent="0.2">
      <c r="A237" s="21">
        <v>3751</v>
      </c>
      <c r="B237" s="17" t="s">
        <v>10</v>
      </c>
      <c r="C237" s="20" t="s">
        <v>27</v>
      </c>
      <c r="D237" s="12"/>
    </row>
    <row r="238" spans="1:4" x14ac:dyDescent="0.2">
      <c r="A238" s="21">
        <v>3781</v>
      </c>
      <c r="B238" s="17" t="s">
        <v>10</v>
      </c>
      <c r="C238" s="20" t="s">
        <v>27</v>
      </c>
      <c r="D238" s="12"/>
    </row>
    <row r="239" spans="1:4" x14ac:dyDescent="0.2">
      <c r="A239" s="21">
        <v>3791</v>
      </c>
      <c r="B239" s="17" t="s">
        <v>10</v>
      </c>
      <c r="C239" s="20" t="s">
        <v>27</v>
      </c>
      <c r="D239" s="4"/>
    </row>
    <row r="240" spans="1:4" x14ac:dyDescent="0.2">
      <c r="A240" s="21">
        <v>3799</v>
      </c>
      <c r="B240" s="17" t="s">
        <v>10</v>
      </c>
      <c r="C240" s="20" t="s">
        <v>27</v>
      </c>
      <c r="D240" s="12"/>
    </row>
    <row r="241" spans="1:4" x14ac:dyDescent="0.2">
      <c r="A241" s="21">
        <v>3900</v>
      </c>
      <c r="B241" s="17" t="s">
        <v>10</v>
      </c>
      <c r="C241" s="20" t="s">
        <v>27</v>
      </c>
      <c r="D241" s="12"/>
    </row>
    <row r="242" spans="1:4" x14ac:dyDescent="0.2">
      <c r="A242" s="21">
        <v>3910</v>
      </c>
      <c r="B242" s="17" t="s">
        <v>10</v>
      </c>
      <c r="C242" s="20" t="s">
        <v>27</v>
      </c>
      <c r="D242" s="12"/>
    </row>
    <row r="243" spans="1:4" x14ac:dyDescent="0.2">
      <c r="A243" s="21">
        <v>3920</v>
      </c>
      <c r="B243" s="17" t="s">
        <v>10</v>
      </c>
      <c r="C243" s="20" t="s">
        <v>27</v>
      </c>
      <c r="D243" s="12"/>
    </row>
    <row r="244" spans="1:4" x14ac:dyDescent="0.2">
      <c r="A244" s="21" t="s">
        <v>40</v>
      </c>
      <c r="B244" s="17" t="s">
        <v>10</v>
      </c>
      <c r="C244" s="20" t="s">
        <v>27</v>
      </c>
      <c r="D244" s="12"/>
    </row>
    <row r="245" spans="1:4" x14ac:dyDescent="0.2">
      <c r="A245" s="21">
        <v>6099</v>
      </c>
      <c r="B245" s="17" t="s">
        <v>10</v>
      </c>
      <c r="C245" s="20" t="s">
        <v>27</v>
      </c>
      <c r="D245" s="12"/>
    </row>
    <row r="246" spans="1:4" x14ac:dyDescent="0.2">
      <c r="A246" s="21">
        <v>6102</v>
      </c>
      <c r="B246" s="17" t="s">
        <v>10</v>
      </c>
      <c r="C246" s="20" t="s">
        <v>27</v>
      </c>
      <c r="D246" s="12"/>
    </row>
    <row r="247" spans="1:4" x14ac:dyDescent="0.2">
      <c r="A247" s="21">
        <v>6104</v>
      </c>
      <c r="B247" s="17" t="s">
        <v>10</v>
      </c>
      <c r="C247" s="20" t="s">
        <v>27</v>
      </c>
      <c r="D247" s="12"/>
    </row>
    <row r="248" spans="1:4" x14ac:dyDescent="0.2">
      <c r="A248" s="21">
        <v>6140</v>
      </c>
      <c r="B248" s="17" t="s">
        <v>10</v>
      </c>
      <c r="C248" s="20" t="s">
        <v>27</v>
      </c>
      <c r="D248" s="4"/>
    </row>
    <row r="249" spans="1:4" x14ac:dyDescent="0.2">
      <c r="A249" s="21">
        <v>6141</v>
      </c>
      <c r="B249" s="17" t="s">
        <v>10</v>
      </c>
      <c r="C249" s="20" t="s">
        <v>27</v>
      </c>
      <c r="D249" s="12"/>
    </row>
    <row r="250" spans="1:4" x14ac:dyDescent="0.2">
      <c r="A250" s="21">
        <v>6142</v>
      </c>
      <c r="B250" s="17" t="s">
        <v>10</v>
      </c>
      <c r="C250" s="20" t="s">
        <v>27</v>
      </c>
      <c r="D250" s="12"/>
    </row>
    <row r="251" spans="1:4" x14ac:dyDescent="0.2">
      <c r="A251" s="21">
        <v>6143</v>
      </c>
      <c r="B251" s="17" t="s">
        <v>10</v>
      </c>
      <c r="C251" s="20" t="s">
        <v>27</v>
      </c>
      <c r="D251" s="4"/>
    </row>
    <row r="252" spans="1:4" x14ac:dyDescent="0.2">
      <c r="A252" s="21">
        <v>6144</v>
      </c>
      <c r="B252" s="17" t="s">
        <v>10</v>
      </c>
      <c r="C252" s="20" t="s">
        <v>27</v>
      </c>
      <c r="D252" s="12"/>
    </row>
    <row r="253" spans="1:4" x14ac:dyDescent="0.2">
      <c r="A253" s="21">
        <v>6145</v>
      </c>
      <c r="B253" s="17" t="s">
        <v>10</v>
      </c>
      <c r="C253" s="20" t="s">
        <v>27</v>
      </c>
      <c r="D253" s="12"/>
    </row>
    <row r="254" spans="1:4" x14ac:dyDescent="0.2">
      <c r="A254" s="21">
        <v>6150</v>
      </c>
      <c r="B254" s="17" t="s">
        <v>10</v>
      </c>
      <c r="C254" s="20" t="s">
        <v>27</v>
      </c>
      <c r="D254" s="12"/>
    </row>
    <row r="255" spans="1:4" x14ac:dyDescent="0.2">
      <c r="A255" s="21">
        <v>6151</v>
      </c>
      <c r="B255" s="17" t="s">
        <v>10</v>
      </c>
      <c r="C255" s="20" t="s">
        <v>27</v>
      </c>
      <c r="D255" s="12"/>
    </row>
    <row r="256" spans="1:4" x14ac:dyDescent="0.2">
      <c r="A256" s="21">
        <v>6152</v>
      </c>
      <c r="B256" s="17" t="s">
        <v>10</v>
      </c>
      <c r="C256" s="20" t="s">
        <v>27</v>
      </c>
      <c r="D256" s="12"/>
    </row>
    <row r="257" spans="1:4" x14ac:dyDescent="0.2">
      <c r="A257" s="21">
        <v>6155</v>
      </c>
      <c r="B257" s="17" t="s">
        <v>10</v>
      </c>
      <c r="C257" s="20" t="s">
        <v>27</v>
      </c>
      <c r="D257" s="12"/>
    </row>
    <row r="258" spans="1:4" x14ac:dyDescent="0.2">
      <c r="A258" s="21">
        <v>6158</v>
      </c>
      <c r="B258" s="17" t="s">
        <v>10</v>
      </c>
      <c r="C258" s="20" t="s">
        <v>27</v>
      </c>
      <c r="D258" s="12"/>
    </row>
    <row r="259" spans="1:4" x14ac:dyDescent="0.2">
      <c r="A259" s="21">
        <v>6160</v>
      </c>
      <c r="B259" s="17" t="s">
        <v>10</v>
      </c>
      <c r="C259" s="20" t="s">
        <v>27</v>
      </c>
      <c r="D259" s="12"/>
    </row>
    <row r="260" spans="1:4" x14ac:dyDescent="0.2">
      <c r="A260" s="21">
        <v>6161</v>
      </c>
      <c r="B260" s="17" t="s">
        <v>10</v>
      </c>
      <c r="C260" s="20" t="s">
        <v>27</v>
      </c>
      <c r="D260" s="4"/>
    </row>
    <row r="261" spans="1:4" x14ac:dyDescent="0.2">
      <c r="A261" s="21">
        <v>6162</v>
      </c>
      <c r="B261" s="17" t="s">
        <v>10</v>
      </c>
      <c r="C261" s="20" t="s">
        <v>27</v>
      </c>
      <c r="D261" s="12"/>
    </row>
    <row r="262" spans="1:4" x14ac:dyDescent="0.2">
      <c r="A262" s="21">
        <v>6195</v>
      </c>
      <c r="B262" s="17" t="s">
        <v>10</v>
      </c>
      <c r="C262" s="20" t="s">
        <v>27</v>
      </c>
      <c r="D262" s="12"/>
    </row>
    <row r="263" spans="1:4" x14ac:dyDescent="0.2">
      <c r="A263" s="21">
        <v>6199</v>
      </c>
      <c r="B263" s="17" t="s">
        <v>10</v>
      </c>
      <c r="C263" s="20" t="s">
        <v>27</v>
      </c>
      <c r="D263" s="12"/>
    </row>
    <row r="264" spans="1:4" x14ac:dyDescent="0.2">
      <c r="A264" s="21">
        <v>6500</v>
      </c>
      <c r="B264" s="17" t="s">
        <v>10</v>
      </c>
      <c r="C264" s="20" t="s">
        <v>27</v>
      </c>
      <c r="D264" s="12"/>
    </row>
    <row r="265" spans="1:4" x14ac:dyDescent="0.2">
      <c r="A265" s="21">
        <v>6505</v>
      </c>
      <c r="B265" s="17" t="s">
        <v>10</v>
      </c>
      <c r="C265" s="20" t="s">
        <v>27</v>
      </c>
      <c r="D265" s="12"/>
    </row>
    <row r="266" spans="1:4" x14ac:dyDescent="0.2">
      <c r="A266" s="21">
        <v>6520</v>
      </c>
      <c r="B266" s="17" t="s">
        <v>10</v>
      </c>
      <c r="C266" s="20" t="s">
        <v>27</v>
      </c>
      <c r="D266" s="12"/>
    </row>
    <row r="267" spans="1:4" x14ac:dyDescent="0.2">
      <c r="A267" s="21">
        <v>6521</v>
      </c>
      <c r="B267" s="17" t="s">
        <v>10</v>
      </c>
      <c r="C267" s="20" t="s">
        <v>27</v>
      </c>
      <c r="D267" s="12"/>
    </row>
    <row r="268" spans="1:4" x14ac:dyDescent="0.2">
      <c r="A268" s="21">
        <v>6522</v>
      </c>
      <c r="B268" s="17" t="s">
        <v>10</v>
      </c>
      <c r="C268" s="20" t="s">
        <v>27</v>
      </c>
      <c r="D268" s="12"/>
    </row>
    <row r="269" spans="1:4" x14ac:dyDescent="0.2">
      <c r="A269" s="21">
        <v>6524</v>
      </c>
      <c r="B269" s="17" t="s">
        <v>10</v>
      </c>
      <c r="C269" s="20" t="s">
        <v>27</v>
      </c>
      <c r="D269" s="12"/>
    </row>
    <row r="270" spans="1:4" x14ac:dyDescent="0.2">
      <c r="A270" s="21">
        <v>6525</v>
      </c>
      <c r="B270" s="17" t="s">
        <v>10</v>
      </c>
      <c r="C270" s="20" t="s">
        <v>27</v>
      </c>
      <c r="D270" s="12"/>
    </row>
    <row r="271" spans="1:4" x14ac:dyDescent="0.2">
      <c r="A271" s="21">
        <v>6526</v>
      </c>
      <c r="B271" s="17" t="s">
        <v>10</v>
      </c>
      <c r="C271" s="20" t="s">
        <v>27</v>
      </c>
      <c r="D271" s="12"/>
    </row>
    <row r="272" spans="1:4" x14ac:dyDescent="0.2">
      <c r="A272" s="21">
        <v>6531</v>
      </c>
      <c r="B272" s="17" t="s">
        <v>10</v>
      </c>
      <c r="C272" s="20" t="s">
        <v>27</v>
      </c>
      <c r="D272" s="12"/>
    </row>
    <row r="273" spans="1:4" x14ac:dyDescent="0.2">
      <c r="A273" s="21">
        <v>6532</v>
      </c>
      <c r="B273" s="17" t="s">
        <v>10</v>
      </c>
      <c r="C273" s="20" t="s">
        <v>27</v>
      </c>
      <c r="D273" s="12"/>
    </row>
    <row r="274" spans="1:4" x14ac:dyDescent="0.2">
      <c r="A274" s="21">
        <v>6533</v>
      </c>
      <c r="B274" s="17" t="s">
        <v>10</v>
      </c>
      <c r="C274" s="20" t="s">
        <v>27</v>
      </c>
      <c r="D274" s="4"/>
    </row>
    <row r="275" spans="1:4" x14ac:dyDescent="0.2">
      <c r="A275" s="21">
        <v>6534</v>
      </c>
      <c r="B275" s="17" t="s">
        <v>10</v>
      </c>
      <c r="C275" s="20" t="s">
        <v>27</v>
      </c>
      <c r="D275" s="4"/>
    </row>
    <row r="276" spans="1:4" x14ac:dyDescent="0.2">
      <c r="A276" s="21">
        <v>6540</v>
      </c>
      <c r="B276" s="17" t="s">
        <v>10</v>
      </c>
      <c r="C276" s="20" t="s">
        <v>27</v>
      </c>
      <c r="D276" s="12"/>
    </row>
    <row r="277" spans="1:4" x14ac:dyDescent="0.2">
      <c r="A277" s="21">
        <v>6542</v>
      </c>
      <c r="B277" s="17" t="s">
        <v>10</v>
      </c>
      <c r="C277" s="20" t="s">
        <v>27</v>
      </c>
      <c r="D277" s="12"/>
    </row>
    <row r="278" spans="1:4" x14ac:dyDescent="0.2">
      <c r="A278" s="21">
        <v>6543</v>
      </c>
      <c r="B278" s="17" t="s">
        <v>10</v>
      </c>
      <c r="C278" s="20" t="s">
        <v>27</v>
      </c>
      <c r="D278" s="12"/>
    </row>
    <row r="279" spans="1:4" x14ac:dyDescent="0.2">
      <c r="A279" s="21">
        <v>6544</v>
      </c>
      <c r="B279" s="17" t="s">
        <v>10</v>
      </c>
      <c r="C279" s="20" t="s">
        <v>27</v>
      </c>
      <c r="D279" s="12"/>
    </row>
    <row r="280" spans="1:4" x14ac:dyDescent="0.2">
      <c r="A280" s="21">
        <v>6545</v>
      </c>
      <c r="B280" s="17" t="s">
        <v>10</v>
      </c>
      <c r="C280" s="20" t="s">
        <v>27</v>
      </c>
      <c r="D280" s="12"/>
    </row>
    <row r="281" spans="1:4" x14ac:dyDescent="0.2">
      <c r="A281" s="21">
        <v>6546</v>
      </c>
      <c r="B281" s="17" t="s">
        <v>10</v>
      </c>
      <c r="C281" s="20" t="s">
        <v>27</v>
      </c>
      <c r="D281" s="12"/>
    </row>
    <row r="282" spans="1:4" x14ac:dyDescent="0.2">
      <c r="A282" s="21">
        <v>6547</v>
      </c>
      <c r="B282" s="17" t="s">
        <v>10</v>
      </c>
      <c r="C282" s="20" t="s">
        <v>27</v>
      </c>
      <c r="D282" s="12"/>
    </row>
    <row r="283" spans="1:4" x14ac:dyDescent="0.2">
      <c r="A283" s="21">
        <v>6548</v>
      </c>
      <c r="B283" s="17" t="s">
        <v>10</v>
      </c>
      <c r="C283" s="20" t="s">
        <v>27</v>
      </c>
      <c r="D283" s="12"/>
    </row>
    <row r="284" spans="1:4" x14ac:dyDescent="0.2">
      <c r="A284" s="21">
        <v>6549</v>
      </c>
      <c r="B284" s="17" t="s">
        <v>10</v>
      </c>
      <c r="C284" s="20" t="s">
        <v>27</v>
      </c>
      <c r="D284" s="12"/>
    </row>
    <row r="285" spans="1:4" x14ac:dyDescent="0.2">
      <c r="A285" s="21">
        <v>6551</v>
      </c>
      <c r="B285" s="17" t="s">
        <v>10</v>
      </c>
      <c r="C285" s="20" t="s">
        <v>27</v>
      </c>
      <c r="D285" s="12"/>
    </row>
    <row r="286" spans="1:4" x14ac:dyDescent="0.2">
      <c r="A286" s="21">
        <v>6559</v>
      </c>
      <c r="B286" s="17" t="s">
        <v>10</v>
      </c>
      <c r="C286" s="20" t="s">
        <v>27</v>
      </c>
      <c r="D286" s="12"/>
    </row>
    <row r="287" spans="1:4" x14ac:dyDescent="0.2">
      <c r="A287" s="21">
        <v>6581</v>
      </c>
      <c r="B287" s="17" t="s">
        <v>10</v>
      </c>
      <c r="C287" s="20" t="s">
        <v>27</v>
      </c>
      <c r="D287" s="12"/>
    </row>
    <row r="288" spans="1:4" x14ac:dyDescent="0.2">
      <c r="A288" s="21">
        <v>6591</v>
      </c>
      <c r="B288" s="17" t="s">
        <v>10</v>
      </c>
      <c r="C288" s="20" t="s">
        <v>27</v>
      </c>
      <c r="D288" s="12"/>
    </row>
    <row r="289" spans="1:4" x14ac:dyDescent="0.2">
      <c r="A289" s="21">
        <v>6595</v>
      </c>
      <c r="B289" s="17" t="s">
        <v>10</v>
      </c>
      <c r="C289" s="20" t="s">
        <v>27</v>
      </c>
      <c r="D289" s="12"/>
    </row>
    <row r="290" spans="1:4" x14ac:dyDescent="0.2">
      <c r="A290" s="21">
        <v>6599</v>
      </c>
      <c r="B290" s="17" t="s">
        <v>10</v>
      </c>
      <c r="C290" s="20" t="s">
        <v>27</v>
      </c>
      <c r="D290" s="12"/>
    </row>
    <row r="291" spans="1:4" x14ac:dyDescent="0.2">
      <c r="A291" s="21">
        <v>6661</v>
      </c>
      <c r="B291" s="17" t="s">
        <v>10</v>
      </c>
      <c r="C291" s="20" t="s">
        <v>27</v>
      </c>
      <c r="D291" s="12"/>
    </row>
    <row r="292" spans="1:4" x14ac:dyDescent="0.2">
      <c r="A292" s="21">
        <v>6662</v>
      </c>
      <c r="B292" s="17" t="s">
        <v>10</v>
      </c>
      <c r="C292" s="20" t="s">
        <v>27</v>
      </c>
      <c r="D292" s="12"/>
    </row>
    <row r="293" spans="1:4" x14ac:dyDescent="0.2">
      <c r="A293" s="21">
        <v>6665</v>
      </c>
      <c r="B293" s="17" t="s">
        <v>10</v>
      </c>
      <c r="C293" s="20" t="s">
        <v>27</v>
      </c>
      <c r="D293" s="12"/>
    </row>
    <row r="294" spans="1:4" x14ac:dyDescent="0.2">
      <c r="A294" s="21">
        <v>6691</v>
      </c>
      <c r="B294" s="17" t="s">
        <v>10</v>
      </c>
      <c r="C294" s="20" t="s">
        <v>27</v>
      </c>
      <c r="D294" s="12"/>
    </row>
    <row r="295" spans="1:4" x14ac:dyDescent="0.2">
      <c r="A295" s="21">
        <v>6695</v>
      </c>
      <c r="B295" s="17" t="s">
        <v>10</v>
      </c>
      <c r="C295" s="20" t="s">
        <v>27</v>
      </c>
      <c r="D295" s="12"/>
    </row>
    <row r="296" spans="1:4" x14ac:dyDescent="0.2">
      <c r="A296" s="21">
        <v>6699</v>
      </c>
      <c r="B296" s="17" t="s">
        <v>10</v>
      </c>
      <c r="C296" s="20" t="s">
        <v>27</v>
      </c>
      <c r="D296" s="12"/>
    </row>
    <row r="297" spans="1:4" x14ac:dyDescent="0.2">
      <c r="A297" s="21">
        <v>6700</v>
      </c>
      <c r="B297" s="17" t="s">
        <v>10</v>
      </c>
      <c r="C297" s="20" t="s">
        <v>27</v>
      </c>
      <c r="D297" s="12"/>
    </row>
    <row r="298" spans="1:4" x14ac:dyDescent="0.2">
      <c r="A298" s="21">
        <v>6705</v>
      </c>
      <c r="B298" s="17" t="s">
        <v>10</v>
      </c>
      <c r="C298" s="20" t="s">
        <v>27</v>
      </c>
      <c r="D298" s="12"/>
    </row>
    <row r="299" spans="1:4" x14ac:dyDescent="0.2">
      <c r="A299" s="21">
        <v>6709</v>
      </c>
      <c r="B299" s="17" t="s">
        <v>10</v>
      </c>
      <c r="C299" s="20" t="s">
        <v>27</v>
      </c>
      <c r="D299" s="12"/>
    </row>
    <row r="300" spans="1:4" x14ac:dyDescent="0.2">
      <c r="A300" s="21">
        <v>6711</v>
      </c>
      <c r="B300" s="17" t="s">
        <v>10</v>
      </c>
      <c r="C300" s="20" t="s">
        <v>27</v>
      </c>
      <c r="D300" s="12"/>
    </row>
    <row r="301" spans="1:4" x14ac:dyDescent="0.2">
      <c r="A301" s="21">
        <v>6721</v>
      </c>
      <c r="B301" s="17" t="s">
        <v>10</v>
      </c>
      <c r="C301" s="20" t="s">
        <v>27</v>
      </c>
      <c r="D301" s="12"/>
    </row>
    <row r="302" spans="1:4" x14ac:dyDescent="0.2">
      <c r="A302" s="21">
        <v>6731</v>
      </c>
      <c r="B302" s="17" t="s">
        <v>10</v>
      </c>
      <c r="C302" s="20" t="s">
        <v>27</v>
      </c>
      <c r="D302" s="12"/>
    </row>
    <row r="303" spans="1:4" x14ac:dyDescent="0.2">
      <c r="A303" s="21">
        <v>6741</v>
      </c>
      <c r="B303" s="17" t="s">
        <v>10</v>
      </c>
      <c r="C303" s="20" t="s">
        <v>27</v>
      </c>
      <c r="D303" s="12"/>
    </row>
    <row r="304" spans="1:4" x14ac:dyDescent="0.2">
      <c r="A304" s="21">
        <v>6742</v>
      </c>
      <c r="B304" s="17" t="s">
        <v>10</v>
      </c>
      <c r="C304" s="20" t="s">
        <v>27</v>
      </c>
      <c r="D304" s="12"/>
    </row>
    <row r="305" spans="1:4" x14ac:dyDescent="0.2">
      <c r="A305" s="21">
        <v>6751</v>
      </c>
      <c r="B305" s="17" t="s">
        <v>10</v>
      </c>
      <c r="C305" s="20" t="s">
        <v>27</v>
      </c>
      <c r="D305" s="12"/>
    </row>
    <row r="306" spans="1:4" x14ac:dyDescent="0.2">
      <c r="A306" s="21">
        <v>6760</v>
      </c>
      <c r="B306" s="17" t="s">
        <v>10</v>
      </c>
      <c r="C306" s="20" t="s">
        <v>27</v>
      </c>
      <c r="D306" s="12"/>
    </row>
    <row r="307" spans="1:4" x14ac:dyDescent="0.2">
      <c r="A307" s="21">
        <v>6761</v>
      </c>
      <c r="B307" s="17" t="s">
        <v>10</v>
      </c>
      <c r="C307" s="20" t="s">
        <v>27</v>
      </c>
      <c r="D307" s="12"/>
    </row>
    <row r="308" spans="1:4" x14ac:dyDescent="0.2">
      <c r="A308" s="21">
        <v>6781</v>
      </c>
      <c r="B308" s="17" t="s">
        <v>10</v>
      </c>
      <c r="C308" s="20" t="s">
        <v>27</v>
      </c>
      <c r="D308" s="4"/>
    </row>
    <row r="309" spans="1:4" x14ac:dyDescent="0.2">
      <c r="A309" s="21">
        <v>6782</v>
      </c>
      <c r="B309" s="17" t="s">
        <v>10</v>
      </c>
      <c r="C309" s="20" t="s">
        <v>27</v>
      </c>
      <c r="D309" s="4"/>
    </row>
    <row r="310" spans="1:4" x14ac:dyDescent="0.2">
      <c r="A310" s="21">
        <v>6783</v>
      </c>
      <c r="B310" s="17" t="s">
        <v>10</v>
      </c>
      <c r="C310" s="20" t="s">
        <v>27</v>
      </c>
      <c r="D310" s="12"/>
    </row>
    <row r="311" spans="1:4" x14ac:dyDescent="0.2">
      <c r="A311" s="21">
        <v>6791</v>
      </c>
      <c r="B311" s="17" t="s">
        <v>10</v>
      </c>
      <c r="C311" s="20" t="s">
        <v>27</v>
      </c>
      <c r="D311" s="12"/>
    </row>
    <row r="312" spans="1:4" x14ac:dyDescent="0.2">
      <c r="A312" s="21">
        <v>6792</v>
      </c>
      <c r="B312" s="17" t="s">
        <v>10</v>
      </c>
      <c r="C312" s="20" t="s">
        <v>27</v>
      </c>
      <c r="D312" s="12"/>
    </row>
    <row r="313" spans="1:4" x14ac:dyDescent="0.2">
      <c r="A313" s="21">
        <v>6795</v>
      </c>
      <c r="B313" s="17" t="s">
        <v>10</v>
      </c>
      <c r="C313" s="20" t="s">
        <v>27</v>
      </c>
      <c r="D313" s="12"/>
    </row>
    <row r="314" spans="1:4" x14ac:dyDescent="0.2">
      <c r="A314" s="21">
        <v>6796</v>
      </c>
      <c r="B314" s="17" t="s">
        <v>10</v>
      </c>
      <c r="C314" s="20" t="s">
        <v>27</v>
      </c>
      <c r="D314" s="12"/>
    </row>
    <row r="315" spans="1:4" x14ac:dyDescent="0.2">
      <c r="A315" s="21">
        <v>6797</v>
      </c>
      <c r="B315" s="17" t="s">
        <v>10</v>
      </c>
      <c r="C315" s="20" t="s">
        <v>27</v>
      </c>
      <c r="D315" s="12"/>
    </row>
    <row r="316" spans="1:4" x14ac:dyDescent="0.2">
      <c r="A316" s="21">
        <v>6799</v>
      </c>
      <c r="B316" s="17" t="s">
        <v>10</v>
      </c>
      <c r="C316" s="20" t="s">
        <v>27</v>
      </c>
      <c r="D316" s="4"/>
    </row>
    <row r="317" spans="1:4" x14ac:dyDescent="0.2">
      <c r="A317" s="21">
        <v>6900</v>
      </c>
      <c r="B317" s="17" t="s">
        <v>10</v>
      </c>
      <c r="C317" s="20" t="s">
        <v>27</v>
      </c>
      <c r="D317" s="4"/>
    </row>
    <row r="318" spans="1:4" x14ac:dyDescent="0.2">
      <c r="A318" s="21">
        <v>6910</v>
      </c>
      <c r="B318" s="17" t="s">
        <v>10</v>
      </c>
      <c r="C318" s="20" t="s">
        <v>27</v>
      </c>
      <c r="D318" s="12"/>
    </row>
    <row r="319" spans="1:4" x14ac:dyDescent="0.2">
      <c r="A319" s="21">
        <v>6920</v>
      </c>
      <c r="B319" s="17" t="s">
        <v>10</v>
      </c>
      <c r="C319" s="20" t="s">
        <v>27</v>
      </c>
      <c r="D319" s="12"/>
    </row>
    <row r="320" spans="1:4" x14ac:dyDescent="0.2">
      <c r="A320" s="21">
        <v>6930</v>
      </c>
      <c r="B320" s="17" t="s">
        <v>10</v>
      </c>
      <c r="C320" s="20" t="s">
        <v>27</v>
      </c>
      <c r="D320" s="12"/>
    </row>
    <row r="321" spans="1:4" x14ac:dyDescent="0.2">
      <c r="A321" s="21">
        <v>7000</v>
      </c>
      <c r="B321" s="17" t="s">
        <v>10</v>
      </c>
      <c r="C321" s="20" t="s">
        <v>27</v>
      </c>
      <c r="D321" s="12"/>
    </row>
    <row r="322" spans="1:4" x14ac:dyDescent="0.2">
      <c r="A322" s="21">
        <v>7102</v>
      </c>
      <c r="B322" s="17" t="s">
        <v>10</v>
      </c>
      <c r="C322" s="20" t="s">
        <v>27</v>
      </c>
      <c r="D322" s="12"/>
    </row>
    <row r="323" spans="1:4" x14ac:dyDescent="0.2">
      <c r="A323" s="21">
        <v>7104</v>
      </c>
      <c r="B323" s="17" t="s">
        <v>10</v>
      </c>
      <c r="C323" s="20" t="s">
        <v>27</v>
      </c>
      <c r="D323" s="12"/>
    </row>
    <row r="324" spans="1:4" x14ac:dyDescent="0.2">
      <c r="A324" s="21">
        <v>7130</v>
      </c>
      <c r="B324" s="17" t="s">
        <v>10</v>
      </c>
      <c r="C324" s="20" t="s">
        <v>27</v>
      </c>
      <c r="D324" s="12"/>
    </row>
    <row r="325" spans="1:4" x14ac:dyDescent="0.2">
      <c r="A325" s="21">
        <v>7141</v>
      </c>
      <c r="B325" s="17" t="s">
        <v>10</v>
      </c>
      <c r="C325" s="20" t="s">
        <v>27</v>
      </c>
      <c r="D325" s="12"/>
    </row>
    <row r="326" spans="1:4" x14ac:dyDescent="0.2">
      <c r="A326" s="21">
        <v>7142</v>
      </c>
      <c r="B326" s="17" t="s">
        <v>10</v>
      </c>
      <c r="C326" s="20" t="s">
        <v>27</v>
      </c>
      <c r="D326" s="12"/>
    </row>
    <row r="327" spans="1:4" x14ac:dyDescent="0.2">
      <c r="A327" s="21">
        <v>7145</v>
      </c>
      <c r="B327" s="17" t="s">
        <v>10</v>
      </c>
      <c r="C327" s="20" t="s">
        <v>27</v>
      </c>
      <c r="D327" s="12"/>
    </row>
    <row r="328" spans="1:4" x14ac:dyDescent="0.2">
      <c r="A328" s="21">
        <v>7160</v>
      </c>
      <c r="B328" s="17" t="s">
        <v>10</v>
      </c>
      <c r="C328" s="20" t="s">
        <v>27</v>
      </c>
      <c r="D328" s="12"/>
    </row>
    <row r="329" spans="1:4" x14ac:dyDescent="0.2">
      <c r="A329" s="21">
        <v>7195</v>
      </c>
      <c r="B329" s="17" t="s">
        <v>10</v>
      </c>
      <c r="C329" s="20" t="s">
        <v>27</v>
      </c>
      <c r="D329" s="12"/>
    </row>
    <row r="330" spans="1:4" x14ac:dyDescent="0.2">
      <c r="A330" s="21">
        <v>7199</v>
      </c>
      <c r="B330" s="17" t="s">
        <v>10</v>
      </c>
      <c r="C330" s="20" t="s">
        <v>27</v>
      </c>
      <c r="D330" s="4"/>
    </row>
    <row r="331" spans="1:4" x14ac:dyDescent="0.2">
      <c r="A331" s="21">
        <v>7500</v>
      </c>
      <c r="B331" s="17" t="s">
        <v>10</v>
      </c>
      <c r="C331" s="20" t="s">
        <v>27</v>
      </c>
      <c r="D331" s="12"/>
    </row>
    <row r="332" spans="1:4" x14ac:dyDescent="0.2">
      <c r="A332" s="21">
        <v>7505</v>
      </c>
      <c r="B332" s="17" t="s">
        <v>10</v>
      </c>
      <c r="C332" s="20" t="s">
        <v>27</v>
      </c>
      <c r="D332" s="12"/>
    </row>
    <row r="333" spans="1:4" x14ac:dyDescent="0.2">
      <c r="A333" s="21">
        <v>7510</v>
      </c>
      <c r="B333" s="17" t="s">
        <v>10</v>
      </c>
      <c r="C333" s="20" t="s">
        <v>27</v>
      </c>
      <c r="D333" s="12"/>
    </row>
    <row r="334" spans="1:4" x14ac:dyDescent="0.2">
      <c r="A334" s="21">
        <v>7520</v>
      </c>
      <c r="B334" s="17" t="s">
        <v>10</v>
      </c>
      <c r="C334" s="20" t="s">
        <v>27</v>
      </c>
      <c r="D334" s="12"/>
    </row>
    <row r="335" spans="1:4" x14ac:dyDescent="0.2">
      <c r="A335" s="21">
        <v>7521</v>
      </c>
      <c r="B335" s="17" t="s">
        <v>10</v>
      </c>
      <c r="C335" s="20" t="s">
        <v>27</v>
      </c>
      <c r="D335" s="12"/>
    </row>
    <row r="336" spans="1:4" x14ac:dyDescent="0.2">
      <c r="A336" s="21">
        <v>7522</v>
      </c>
      <c r="B336" s="17" t="s">
        <v>10</v>
      </c>
      <c r="C336" s="20" t="s">
        <v>27</v>
      </c>
      <c r="D336" s="12"/>
    </row>
    <row r="337" spans="1:4" x14ac:dyDescent="0.2">
      <c r="A337" s="21">
        <v>7523</v>
      </c>
      <c r="B337" s="17" t="s">
        <v>10</v>
      </c>
      <c r="C337" s="20" t="s">
        <v>27</v>
      </c>
      <c r="D337" s="12"/>
    </row>
    <row r="338" spans="1:4" x14ac:dyDescent="0.2">
      <c r="A338" s="21">
        <v>7524</v>
      </c>
      <c r="B338" s="17" t="s">
        <v>10</v>
      </c>
      <c r="C338" s="20" t="s">
        <v>27</v>
      </c>
      <c r="D338" s="12"/>
    </row>
    <row r="339" spans="1:4" x14ac:dyDescent="0.2">
      <c r="A339" s="21">
        <v>7525</v>
      </c>
      <c r="B339" s="17" t="s">
        <v>10</v>
      </c>
      <c r="C339" s="20" t="s">
        <v>27</v>
      </c>
      <c r="D339" s="12"/>
    </row>
    <row r="340" spans="1:4" x14ac:dyDescent="0.2">
      <c r="A340" s="21">
        <v>7530</v>
      </c>
      <c r="B340" s="17" t="s">
        <v>10</v>
      </c>
      <c r="C340" s="20" t="s">
        <v>27</v>
      </c>
      <c r="D340" s="12"/>
    </row>
    <row r="341" spans="1:4" x14ac:dyDescent="0.2">
      <c r="A341" s="21">
        <v>7531</v>
      </c>
      <c r="B341" s="17" t="s">
        <v>10</v>
      </c>
      <c r="C341" s="20" t="s">
        <v>27</v>
      </c>
      <c r="D341" s="12"/>
    </row>
    <row r="342" spans="1:4" x14ac:dyDescent="0.2">
      <c r="A342" s="21">
        <v>7532</v>
      </c>
      <c r="B342" s="17" t="s">
        <v>10</v>
      </c>
      <c r="C342" s="20" t="s">
        <v>27</v>
      </c>
      <c r="D342" s="12"/>
    </row>
    <row r="343" spans="1:4" x14ac:dyDescent="0.2">
      <c r="A343" s="21">
        <v>7533</v>
      </c>
      <c r="B343" s="17" t="s">
        <v>10</v>
      </c>
      <c r="C343" s="20" t="s">
        <v>27</v>
      </c>
      <c r="D343" s="12"/>
    </row>
    <row r="344" spans="1:4" x14ac:dyDescent="0.2">
      <c r="A344" s="21">
        <v>7534</v>
      </c>
      <c r="B344" s="17" t="s">
        <v>10</v>
      </c>
      <c r="C344" s="20" t="s">
        <v>27</v>
      </c>
      <c r="D344" s="12"/>
    </row>
    <row r="345" spans="1:4" x14ac:dyDescent="0.2">
      <c r="A345" s="21">
        <v>7535</v>
      </c>
      <c r="B345" s="17" t="s">
        <v>10</v>
      </c>
      <c r="C345" s="20" t="s">
        <v>27</v>
      </c>
      <c r="D345" s="12"/>
    </row>
    <row r="346" spans="1:4" x14ac:dyDescent="0.2">
      <c r="A346" s="21">
        <v>7581</v>
      </c>
      <c r="B346" s="17" t="s">
        <v>10</v>
      </c>
      <c r="C346" s="20" t="s">
        <v>27</v>
      </c>
      <c r="D346" s="12"/>
    </row>
    <row r="347" spans="1:4" x14ac:dyDescent="0.2">
      <c r="A347" s="21">
        <v>7582</v>
      </c>
      <c r="B347" s="17" t="s">
        <v>10</v>
      </c>
      <c r="C347" s="20" t="s">
        <v>27</v>
      </c>
      <c r="D347" s="12"/>
    </row>
    <row r="348" spans="1:4" x14ac:dyDescent="0.2">
      <c r="A348" s="21">
        <v>7591</v>
      </c>
      <c r="B348" s="17" t="s">
        <v>10</v>
      </c>
      <c r="C348" s="20" t="s">
        <v>27</v>
      </c>
      <c r="D348" s="12"/>
    </row>
    <row r="349" spans="1:4" x14ac:dyDescent="0.2">
      <c r="A349" s="21">
        <v>7592</v>
      </c>
      <c r="B349" s="17" t="s">
        <v>10</v>
      </c>
      <c r="C349" s="20" t="s">
        <v>27</v>
      </c>
      <c r="D349" s="12"/>
    </row>
    <row r="350" spans="1:4" x14ac:dyDescent="0.2">
      <c r="A350" s="21">
        <v>7598</v>
      </c>
      <c r="B350" s="17" t="s">
        <v>10</v>
      </c>
      <c r="C350" s="20" t="s">
        <v>27</v>
      </c>
      <c r="D350" s="12"/>
    </row>
    <row r="351" spans="1:4" x14ac:dyDescent="0.2">
      <c r="A351" s="21">
        <v>7599</v>
      </c>
      <c r="B351" s="17" t="s">
        <v>10</v>
      </c>
      <c r="C351" s="20" t="s">
        <v>27</v>
      </c>
      <c r="D351" s="12"/>
    </row>
    <row r="352" spans="1:4" x14ac:dyDescent="0.2">
      <c r="A352" s="21">
        <v>7661</v>
      </c>
      <c r="B352" s="17" t="s">
        <v>10</v>
      </c>
      <c r="C352" s="20" t="s">
        <v>27</v>
      </c>
      <c r="D352" s="12"/>
    </row>
    <row r="353" spans="1:4" x14ac:dyDescent="0.2">
      <c r="A353" s="21">
        <v>7662</v>
      </c>
      <c r="B353" s="17" t="s">
        <v>10</v>
      </c>
      <c r="C353" s="20" t="s">
        <v>27</v>
      </c>
      <c r="D353" s="12"/>
    </row>
    <row r="354" spans="1:4" x14ac:dyDescent="0.2">
      <c r="A354" s="21">
        <v>7665</v>
      </c>
      <c r="B354" s="17" t="s">
        <v>10</v>
      </c>
      <c r="C354" s="20" t="s">
        <v>27</v>
      </c>
      <c r="D354" s="12"/>
    </row>
    <row r="355" spans="1:4" x14ac:dyDescent="0.2">
      <c r="A355" s="21">
        <v>7691</v>
      </c>
      <c r="B355" s="17" t="s">
        <v>10</v>
      </c>
      <c r="C355" s="20" t="s">
        <v>27</v>
      </c>
      <c r="D355" s="12"/>
    </row>
    <row r="356" spans="1:4" x14ac:dyDescent="0.2">
      <c r="A356" s="21">
        <v>7695</v>
      </c>
      <c r="B356" s="17" t="s">
        <v>10</v>
      </c>
      <c r="C356" s="20" t="s">
        <v>27</v>
      </c>
      <c r="D356" s="12"/>
    </row>
    <row r="357" spans="1:4" x14ac:dyDescent="0.2">
      <c r="A357" s="21">
        <v>7699</v>
      </c>
      <c r="B357" s="17" t="s">
        <v>10</v>
      </c>
      <c r="C357" s="20" t="s">
        <v>27</v>
      </c>
      <c r="D357" s="12"/>
    </row>
    <row r="358" spans="1:4" x14ac:dyDescent="0.2">
      <c r="A358" s="21">
        <v>7700</v>
      </c>
      <c r="B358" s="17" t="s">
        <v>10</v>
      </c>
      <c r="C358" s="20" t="s">
        <v>27</v>
      </c>
      <c r="D358" s="12"/>
    </row>
    <row r="359" spans="1:4" x14ac:dyDescent="0.2">
      <c r="A359" s="21">
        <v>7705</v>
      </c>
      <c r="B359" s="17" t="s">
        <v>10</v>
      </c>
      <c r="C359" s="20" t="s">
        <v>27</v>
      </c>
      <c r="D359" s="12"/>
    </row>
    <row r="360" spans="1:4" x14ac:dyDescent="0.2">
      <c r="A360" s="21">
        <v>7709</v>
      </c>
      <c r="B360" s="17" t="s">
        <v>10</v>
      </c>
      <c r="C360" s="20" t="s">
        <v>27</v>
      </c>
      <c r="D360" s="12"/>
    </row>
    <row r="361" spans="1:4" x14ac:dyDescent="0.2">
      <c r="A361" s="21">
        <v>7711</v>
      </c>
      <c r="B361" s="17" t="s">
        <v>10</v>
      </c>
      <c r="C361" s="20" t="s">
        <v>27</v>
      </c>
      <c r="D361" s="12"/>
    </row>
    <row r="362" spans="1:4" x14ac:dyDescent="0.2">
      <c r="A362" s="21">
        <v>7721</v>
      </c>
      <c r="B362" s="17" t="s">
        <v>10</v>
      </c>
      <c r="C362" s="20" t="s">
        <v>27</v>
      </c>
      <c r="D362" s="12"/>
    </row>
    <row r="363" spans="1:4" x14ac:dyDescent="0.2">
      <c r="A363" s="21">
        <v>7731</v>
      </c>
      <c r="B363" s="17" t="s">
        <v>10</v>
      </c>
      <c r="C363" s="20" t="s">
        <v>27</v>
      </c>
      <c r="D363" s="12"/>
    </row>
    <row r="364" spans="1:4" x14ac:dyDescent="0.2">
      <c r="A364" s="21">
        <v>7741</v>
      </c>
      <c r="B364" s="17" t="s">
        <v>10</v>
      </c>
      <c r="C364" s="20" t="s">
        <v>27</v>
      </c>
      <c r="D364" s="12"/>
    </row>
    <row r="365" spans="1:4" x14ac:dyDescent="0.2">
      <c r="A365" s="21">
        <v>7751</v>
      </c>
      <c r="B365" s="17" t="s">
        <v>10</v>
      </c>
      <c r="C365" s="20" t="s">
        <v>27</v>
      </c>
      <c r="D365" s="12"/>
    </row>
    <row r="366" spans="1:4" x14ac:dyDescent="0.2">
      <c r="A366" s="21">
        <v>7781</v>
      </c>
      <c r="B366" s="17" t="s">
        <v>10</v>
      </c>
      <c r="C366" s="20" t="s">
        <v>27</v>
      </c>
      <c r="D366" s="12"/>
    </row>
    <row r="367" spans="1:4" x14ac:dyDescent="0.2">
      <c r="A367" s="21">
        <v>7791</v>
      </c>
      <c r="B367" s="17" t="s">
        <v>10</v>
      </c>
      <c r="C367" s="20" t="s">
        <v>27</v>
      </c>
      <c r="D367" s="12"/>
    </row>
    <row r="368" spans="1:4" x14ac:dyDescent="0.2">
      <c r="A368" s="21">
        <v>7798</v>
      </c>
      <c r="B368" s="17" t="s">
        <v>10</v>
      </c>
      <c r="C368" s="20" t="s">
        <v>27</v>
      </c>
      <c r="D368" s="12"/>
    </row>
    <row r="369" spans="1:4" x14ac:dyDescent="0.2">
      <c r="A369" s="21">
        <v>7799</v>
      </c>
      <c r="B369" s="17" t="s">
        <v>10</v>
      </c>
      <c r="C369" s="20" t="s">
        <v>27</v>
      </c>
      <c r="D369" s="12"/>
    </row>
    <row r="370" spans="1:4" x14ac:dyDescent="0.2">
      <c r="A370" s="21">
        <v>7900</v>
      </c>
      <c r="B370" s="17" t="s">
        <v>10</v>
      </c>
      <c r="C370" s="20" t="s">
        <v>27</v>
      </c>
      <c r="D370" s="12"/>
    </row>
    <row r="371" spans="1:4" x14ac:dyDescent="0.2">
      <c r="A371" s="21">
        <v>7910</v>
      </c>
      <c r="B371" s="17" t="s">
        <v>10</v>
      </c>
      <c r="C371" s="20" t="s">
        <v>27</v>
      </c>
      <c r="D371" s="12"/>
    </row>
    <row r="372" spans="1:4" x14ac:dyDescent="0.2">
      <c r="A372" s="21">
        <v>7920</v>
      </c>
      <c r="B372" s="17" t="s">
        <v>10</v>
      </c>
      <c r="C372" s="20" t="s">
        <v>27</v>
      </c>
      <c r="D372" s="12"/>
    </row>
    <row r="373" spans="1:4" x14ac:dyDescent="0.2">
      <c r="A373" s="21">
        <v>8002</v>
      </c>
      <c r="B373" s="17" t="s">
        <v>10</v>
      </c>
      <c r="C373" s="20" t="s">
        <v>27</v>
      </c>
      <c r="D373" s="12"/>
    </row>
    <row r="374" spans="1:4" x14ac:dyDescent="0.2">
      <c r="A374" s="21">
        <v>8004</v>
      </c>
      <c r="B374" s="17" t="s">
        <v>10</v>
      </c>
      <c r="C374" s="20" t="s">
        <v>27</v>
      </c>
      <c r="D374" s="12"/>
    </row>
    <row r="375" spans="1:4" x14ac:dyDescent="0.2">
      <c r="A375" s="21">
        <v>8005</v>
      </c>
      <c r="B375" s="17" t="s">
        <v>10</v>
      </c>
      <c r="C375" s="20" t="s">
        <v>27</v>
      </c>
      <c r="D375" s="12"/>
    </row>
    <row r="376" spans="1:4" x14ac:dyDescent="0.2">
      <c r="A376" s="21">
        <v>8006</v>
      </c>
      <c r="B376" s="17" t="s">
        <v>10</v>
      </c>
      <c r="C376" s="20" t="s">
        <v>27</v>
      </c>
      <c r="D376" s="12"/>
    </row>
    <row r="377" spans="1:4" x14ac:dyDescent="0.2">
      <c r="A377" s="21">
        <v>8070</v>
      </c>
      <c r="B377" s="17" t="s">
        <v>10</v>
      </c>
      <c r="C377" s="20" t="s">
        <v>27</v>
      </c>
      <c r="D377" s="12"/>
    </row>
    <row r="378" spans="1:4" x14ac:dyDescent="0.2">
      <c r="A378" s="21">
        <v>8071</v>
      </c>
      <c r="B378" s="17" t="s">
        <v>10</v>
      </c>
      <c r="C378" s="20" t="s">
        <v>27</v>
      </c>
      <c r="D378" s="12"/>
    </row>
    <row r="379" spans="1:4" x14ac:dyDescent="0.2">
      <c r="A379" s="21">
        <v>8072</v>
      </c>
      <c r="B379" s="17" t="s">
        <v>10</v>
      </c>
      <c r="C379" s="20" t="s">
        <v>27</v>
      </c>
      <c r="D379" s="12"/>
    </row>
    <row r="380" spans="1:4" x14ac:dyDescent="0.2">
      <c r="A380" s="21">
        <v>8074</v>
      </c>
      <c r="B380" s="17" t="s">
        <v>10</v>
      </c>
      <c r="C380" s="20" t="s">
        <v>27</v>
      </c>
      <c r="D380" s="12"/>
    </row>
    <row r="381" spans="1:4" x14ac:dyDescent="0.2">
      <c r="A381" s="21">
        <v>8077</v>
      </c>
      <c r="B381" s="17" t="s">
        <v>10</v>
      </c>
      <c r="C381" s="20" t="s">
        <v>27</v>
      </c>
      <c r="D381" s="12"/>
    </row>
    <row r="382" spans="1:4" x14ac:dyDescent="0.2">
      <c r="A382" s="21">
        <v>9000</v>
      </c>
      <c r="B382" s="17" t="s">
        <v>10</v>
      </c>
      <c r="C382" s="20" t="s">
        <v>27</v>
      </c>
      <c r="D382" s="12"/>
    </row>
    <row r="383" spans="1:4" x14ac:dyDescent="0.2">
      <c r="A383" s="21">
        <v>9001</v>
      </c>
      <c r="B383" s="17" t="s">
        <v>10</v>
      </c>
      <c r="C383" s="20" t="s">
        <v>27</v>
      </c>
      <c r="D383" s="12"/>
    </row>
    <row r="384" spans="1:4" x14ac:dyDescent="0.2">
      <c r="A384" s="21">
        <v>9002</v>
      </c>
      <c r="B384" s="17" t="s">
        <v>10</v>
      </c>
      <c r="C384" s="20" t="s">
        <v>27</v>
      </c>
      <c r="D384" s="12"/>
    </row>
    <row r="385" spans="1:4" x14ac:dyDescent="0.2">
      <c r="A385" s="21">
        <v>9004</v>
      </c>
      <c r="B385" s="17" t="s">
        <v>10</v>
      </c>
      <c r="C385" s="20" t="s">
        <v>27</v>
      </c>
      <c r="D385" s="12"/>
    </row>
    <row r="386" spans="1:4" x14ac:dyDescent="0.2">
      <c r="A386" s="21">
        <v>9005</v>
      </c>
      <c r="B386" s="17" t="s">
        <v>10</v>
      </c>
      <c r="C386" s="20" t="s">
        <v>27</v>
      </c>
      <c r="D386" s="12"/>
    </row>
    <row r="387" spans="1:4" x14ac:dyDescent="0.2">
      <c r="A387" s="21">
        <v>9006</v>
      </c>
      <c r="B387" s="17" t="s">
        <v>10</v>
      </c>
      <c r="C387" s="20" t="s">
        <v>27</v>
      </c>
      <c r="D387" s="12"/>
    </row>
    <row r="388" spans="1:4" x14ac:dyDescent="0.2">
      <c r="A388" s="21">
        <v>9007</v>
      </c>
      <c r="B388" s="17" t="s">
        <v>10</v>
      </c>
      <c r="C388" s="20" t="s">
        <v>27</v>
      </c>
      <c r="D388" s="12"/>
    </row>
    <row r="389" spans="1:4" x14ac:dyDescent="0.2">
      <c r="A389" s="21">
        <v>9009</v>
      </c>
      <c r="B389" s="17" t="s">
        <v>10</v>
      </c>
      <c r="C389" s="20" t="s">
        <v>27</v>
      </c>
      <c r="D389" s="12"/>
    </row>
    <row r="390" spans="1:4" x14ac:dyDescent="0.2">
      <c r="A390" s="21">
        <v>9011</v>
      </c>
      <c r="B390" s="17" t="s">
        <v>10</v>
      </c>
      <c r="C390" s="20" t="s">
        <v>27</v>
      </c>
      <c r="D390" s="12"/>
    </row>
    <row r="391" spans="1:4" x14ac:dyDescent="0.2">
      <c r="A391" s="21">
        <v>9082</v>
      </c>
      <c r="B391" s="17" t="s">
        <v>10</v>
      </c>
      <c r="C391" s="20" t="s">
        <v>27</v>
      </c>
      <c r="D391" s="12"/>
    </row>
    <row r="392" spans="1:4" x14ac:dyDescent="0.2">
      <c r="A392" s="21">
        <v>9083</v>
      </c>
      <c r="B392" s="17" t="s">
        <v>10</v>
      </c>
      <c r="C392" s="20" t="s">
        <v>27</v>
      </c>
      <c r="D392" s="12"/>
    </row>
    <row r="393" spans="1:4" x14ac:dyDescent="0.2">
      <c r="A393" s="21">
        <v>9090</v>
      </c>
      <c r="B393" s="17" t="s">
        <v>10</v>
      </c>
      <c r="C393" s="20" t="s">
        <v>27</v>
      </c>
      <c r="D393" s="12"/>
    </row>
    <row r="394" spans="1:4" x14ac:dyDescent="0.2">
      <c r="A394" s="21">
        <v>9100</v>
      </c>
      <c r="B394" s="17" t="s">
        <v>10</v>
      </c>
      <c r="C394" s="20" t="s">
        <v>27</v>
      </c>
      <c r="D394" s="12"/>
    </row>
    <row r="395" spans="1:4" x14ac:dyDescent="0.2">
      <c r="A395" s="21">
        <v>9101</v>
      </c>
      <c r="B395" s="17" t="s">
        <v>10</v>
      </c>
      <c r="C395" s="20" t="s">
        <v>27</v>
      </c>
      <c r="D395" s="12"/>
    </row>
    <row r="396" spans="1:4" x14ac:dyDescent="0.2">
      <c r="A396" s="21">
        <v>9120</v>
      </c>
      <c r="B396" s="17" t="s">
        <v>10</v>
      </c>
      <c r="C396" s="20" t="s">
        <v>27</v>
      </c>
      <c r="D396" s="12"/>
    </row>
    <row r="397" spans="1:4" x14ac:dyDescent="0.2">
      <c r="A397" s="21">
        <v>9121</v>
      </c>
      <c r="B397" s="17" t="s">
        <v>10</v>
      </c>
      <c r="C397" s="20" t="s">
        <v>27</v>
      </c>
      <c r="D397" s="12"/>
    </row>
    <row r="398" spans="1:4" x14ac:dyDescent="0.2">
      <c r="A398" s="21">
        <v>9122</v>
      </c>
      <c r="B398" s="17" t="s">
        <v>10</v>
      </c>
      <c r="C398" s="20" t="s">
        <v>27</v>
      </c>
      <c r="D398" s="12"/>
    </row>
    <row r="399" spans="1:4" x14ac:dyDescent="0.2">
      <c r="A399" s="21">
        <v>9123</v>
      </c>
      <c r="B399" s="17" t="s">
        <v>10</v>
      </c>
      <c r="C399" s="20" t="s">
        <v>27</v>
      </c>
      <c r="D399" s="12"/>
    </row>
    <row r="400" spans="1:4" x14ac:dyDescent="0.2">
      <c r="A400" s="21">
        <v>9124</v>
      </c>
      <c r="B400" s="17" t="s">
        <v>10</v>
      </c>
      <c r="C400" s="20" t="s">
        <v>27</v>
      </c>
      <c r="D400" s="12"/>
    </row>
    <row r="401" spans="1:4" x14ac:dyDescent="0.2">
      <c r="A401" s="21">
        <v>9131</v>
      </c>
      <c r="B401" s="17" t="s">
        <v>10</v>
      </c>
      <c r="C401" s="20" t="s">
        <v>27</v>
      </c>
      <c r="D401" s="12"/>
    </row>
    <row r="402" spans="1:4" x14ac:dyDescent="0.2">
      <c r="A402" s="21">
        <v>9132</v>
      </c>
      <c r="B402" s="17" t="s">
        <v>10</v>
      </c>
      <c r="C402" s="20" t="s">
        <v>27</v>
      </c>
      <c r="D402" s="12"/>
    </row>
    <row r="403" spans="1:4" x14ac:dyDescent="0.2">
      <c r="A403" s="21">
        <v>9151</v>
      </c>
      <c r="B403" s="17" t="s">
        <v>10</v>
      </c>
      <c r="C403" s="20" t="s">
        <v>27</v>
      </c>
      <c r="D403" s="12"/>
    </row>
    <row r="404" spans="1:4" x14ac:dyDescent="0.2">
      <c r="A404" s="21">
        <v>9161</v>
      </c>
      <c r="B404" s="17" t="s">
        <v>10</v>
      </c>
      <c r="C404" s="20" t="s">
        <v>27</v>
      </c>
      <c r="D404" s="12"/>
    </row>
    <row r="405" spans="1:4" x14ac:dyDescent="0.2">
      <c r="A405" s="21">
        <v>9171</v>
      </c>
      <c r="B405" s="17" t="s">
        <v>10</v>
      </c>
      <c r="C405" s="20" t="s">
        <v>27</v>
      </c>
      <c r="D405" s="12"/>
    </row>
    <row r="406" spans="1:4" x14ac:dyDescent="0.2">
      <c r="A406" s="21">
        <v>9181</v>
      </c>
      <c r="B406" s="17" t="s">
        <v>10</v>
      </c>
      <c r="C406" s="20" t="s">
        <v>27</v>
      </c>
      <c r="D406" s="12"/>
    </row>
    <row r="407" spans="1:4" x14ac:dyDescent="0.2">
      <c r="A407" s="21">
        <v>9200</v>
      </c>
      <c r="B407" s="17" t="s">
        <v>10</v>
      </c>
      <c r="C407" s="20" t="s">
        <v>27</v>
      </c>
      <c r="D407" s="12"/>
    </row>
    <row r="408" spans="1:4" x14ac:dyDescent="0.2">
      <c r="A408" s="21">
        <v>9210</v>
      </c>
      <c r="B408" s="17" t="s">
        <v>10</v>
      </c>
      <c r="C408" s="20" t="s">
        <v>27</v>
      </c>
      <c r="D408" s="12"/>
    </row>
    <row r="409" spans="1:4" x14ac:dyDescent="0.2">
      <c r="A409" s="21">
        <v>9216</v>
      </c>
      <c r="B409" s="17" t="s">
        <v>10</v>
      </c>
      <c r="C409" s="20" t="s">
        <v>27</v>
      </c>
      <c r="D409" s="12"/>
    </row>
    <row r="410" spans="1:4" x14ac:dyDescent="0.2">
      <c r="A410" s="21">
        <v>9217</v>
      </c>
      <c r="B410" s="17" t="s">
        <v>10</v>
      </c>
      <c r="C410" s="20" t="s">
        <v>27</v>
      </c>
      <c r="D410" s="12"/>
    </row>
    <row r="411" spans="1:4" x14ac:dyDescent="0.2">
      <c r="A411" s="21">
        <v>9218</v>
      </c>
      <c r="B411" s="17" t="s">
        <v>10</v>
      </c>
      <c r="C411" s="20" t="s">
        <v>27</v>
      </c>
      <c r="D411" s="12"/>
    </row>
    <row r="412" spans="1:4" x14ac:dyDescent="0.2">
      <c r="A412" s="21">
        <v>9229</v>
      </c>
      <c r="B412" s="17" t="s">
        <v>10</v>
      </c>
      <c r="C412" s="20" t="s">
        <v>27</v>
      </c>
      <c r="D412" s="12"/>
    </row>
    <row r="413" spans="1:4" x14ac:dyDescent="0.2">
      <c r="A413" s="21">
        <v>9239</v>
      </c>
      <c r="B413" s="17" t="s">
        <v>10</v>
      </c>
      <c r="C413" s="20" t="s">
        <v>27</v>
      </c>
      <c r="D413" s="12"/>
    </row>
    <row r="414" spans="1:4" x14ac:dyDescent="0.2">
      <c r="A414" s="21">
        <v>9246</v>
      </c>
      <c r="B414" s="17" t="s">
        <v>10</v>
      </c>
      <c r="C414" s="20" t="s">
        <v>27</v>
      </c>
      <c r="D414" s="12"/>
    </row>
    <row r="415" spans="1:4" x14ac:dyDescent="0.2">
      <c r="A415" s="21">
        <v>9247</v>
      </c>
      <c r="B415" s="17" t="s">
        <v>10</v>
      </c>
      <c r="C415" s="20" t="s">
        <v>27</v>
      </c>
      <c r="D415" s="12"/>
    </row>
    <row r="416" spans="1:4" x14ac:dyDescent="0.2">
      <c r="A416" s="21">
        <v>9248</v>
      </c>
      <c r="B416" s="17" t="s">
        <v>10</v>
      </c>
      <c r="C416" s="20" t="s">
        <v>27</v>
      </c>
      <c r="D416" s="12"/>
    </row>
    <row r="417" spans="1:4" x14ac:dyDescent="0.2">
      <c r="A417" s="21">
        <v>9251</v>
      </c>
      <c r="B417" s="17" t="s">
        <v>10</v>
      </c>
      <c r="C417" s="20" t="s">
        <v>27</v>
      </c>
      <c r="D417" s="12"/>
    </row>
    <row r="418" spans="1:4" x14ac:dyDescent="0.2">
      <c r="A418" s="21">
        <v>9254</v>
      </c>
      <c r="B418" s="17" t="s">
        <v>10</v>
      </c>
      <c r="C418" s="20" t="s">
        <v>27</v>
      </c>
      <c r="D418" s="12"/>
    </row>
    <row r="419" spans="1:4" x14ac:dyDescent="0.2">
      <c r="A419" s="21">
        <v>9255</v>
      </c>
      <c r="B419" s="17" t="s">
        <v>10</v>
      </c>
      <c r="C419" s="20" t="s">
        <v>27</v>
      </c>
      <c r="D419" s="12"/>
    </row>
    <row r="420" spans="1:4" x14ac:dyDescent="0.2">
      <c r="A420" s="21">
        <v>9256</v>
      </c>
      <c r="B420" s="17" t="s">
        <v>10</v>
      </c>
      <c r="C420" s="20" t="s">
        <v>27</v>
      </c>
      <c r="D420" s="12"/>
    </row>
    <row r="421" spans="1:4" x14ac:dyDescent="0.2">
      <c r="A421" s="21">
        <v>9257</v>
      </c>
      <c r="B421" s="17" t="s">
        <v>10</v>
      </c>
      <c r="C421" s="20" t="s">
        <v>27</v>
      </c>
      <c r="D421" s="12"/>
    </row>
    <row r="422" spans="1:4" x14ac:dyDescent="0.2">
      <c r="A422" s="21">
        <v>9258</v>
      </c>
      <c r="B422" s="17" t="s">
        <v>10</v>
      </c>
      <c r="C422" s="20" t="s">
        <v>27</v>
      </c>
      <c r="D422" s="12"/>
    </row>
    <row r="423" spans="1:4" x14ac:dyDescent="0.2">
      <c r="A423" s="21">
        <v>9260</v>
      </c>
      <c r="B423" s="17" t="s">
        <v>10</v>
      </c>
      <c r="C423" s="20" t="s">
        <v>27</v>
      </c>
      <c r="D423" s="12"/>
    </row>
    <row r="424" spans="1:4" x14ac:dyDescent="0.2">
      <c r="A424" s="21">
        <v>9261</v>
      </c>
      <c r="B424" s="17" t="s">
        <v>10</v>
      </c>
      <c r="C424" s="20" t="s">
        <v>27</v>
      </c>
      <c r="D424" s="12"/>
    </row>
    <row r="425" spans="1:4" x14ac:dyDescent="0.2">
      <c r="A425" s="21">
        <v>9263</v>
      </c>
      <c r="B425" s="17" t="s">
        <v>10</v>
      </c>
      <c r="C425" s="20" t="s">
        <v>27</v>
      </c>
      <c r="D425" s="12"/>
    </row>
    <row r="426" spans="1:4" x14ac:dyDescent="0.2">
      <c r="A426" s="21">
        <v>9270</v>
      </c>
      <c r="B426" s="17" t="s">
        <v>10</v>
      </c>
      <c r="C426" s="20" t="s">
        <v>27</v>
      </c>
      <c r="D426" s="12"/>
    </row>
    <row r="427" spans="1:4" x14ac:dyDescent="0.2">
      <c r="A427" s="21">
        <v>9271</v>
      </c>
      <c r="B427" s="17" t="s">
        <v>10</v>
      </c>
      <c r="C427" s="20" t="s">
        <v>27</v>
      </c>
      <c r="D427" s="12"/>
    </row>
    <row r="428" spans="1:4" x14ac:dyDescent="0.2">
      <c r="A428" s="21">
        <v>9273</v>
      </c>
      <c r="B428" s="17" t="s">
        <v>10</v>
      </c>
      <c r="C428" s="20" t="s">
        <v>27</v>
      </c>
      <c r="D428" s="12"/>
    </row>
    <row r="429" spans="1:4" x14ac:dyDescent="0.2">
      <c r="A429" s="21">
        <v>9274</v>
      </c>
      <c r="B429" s="17" t="s">
        <v>10</v>
      </c>
      <c r="C429" s="20" t="s">
        <v>27</v>
      </c>
      <c r="D429" s="12"/>
    </row>
    <row r="430" spans="1:4" x14ac:dyDescent="0.2">
      <c r="A430" s="21">
        <v>9275</v>
      </c>
      <c r="B430" s="17" t="s">
        <v>10</v>
      </c>
      <c r="C430" s="20" t="s">
        <v>27</v>
      </c>
      <c r="D430" s="12"/>
    </row>
    <row r="431" spans="1:4" x14ac:dyDescent="0.2">
      <c r="A431" s="21">
        <v>9276</v>
      </c>
      <c r="B431" s="17" t="s">
        <v>10</v>
      </c>
      <c r="C431" s="20" t="s">
        <v>27</v>
      </c>
      <c r="D431" s="12"/>
    </row>
    <row r="432" spans="1:4" x14ac:dyDescent="0.2">
      <c r="A432" s="21">
        <v>9277</v>
      </c>
      <c r="B432" s="17" t="s">
        <v>10</v>
      </c>
      <c r="C432" s="20" t="s">
        <v>27</v>
      </c>
      <c r="D432" s="12"/>
    </row>
    <row r="433" spans="1:4" x14ac:dyDescent="0.2">
      <c r="A433" s="21">
        <v>9280</v>
      </c>
      <c r="B433" s="17" t="s">
        <v>10</v>
      </c>
      <c r="C433" s="20" t="s">
        <v>27</v>
      </c>
      <c r="D433" s="12"/>
    </row>
    <row r="434" spans="1:4" x14ac:dyDescent="0.2">
      <c r="A434" s="21">
        <v>9281</v>
      </c>
      <c r="B434" s="17" t="s">
        <v>10</v>
      </c>
      <c r="C434" s="20" t="s">
        <v>27</v>
      </c>
      <c r="D434" s="12"/>
    </row>
    <row r="435" spans="1:4" x14ac:dyDescent="0.2">
      <c r="A435" s="21">
        <v>9282</v>
      </c>
      <c r="B435" s="17" t="s">
        <v>10</v>
      </c>
      <c r="C435" s="20" t="s">
        <v>27</v>
      </c>
      <c r="D435" s="12"/>
    </row>
    <row r="436" spans="1:4" x14ac:dyDescent="0.2">
      <c r="A436" s="21">
        <v>9288</v>
      </c>
      <c r="B436" s="17" t="s">
        <v>10</v>
      </c>
      <c r="C436" s="20" t="s">
        <v>27</v>
      </c>
      <c r="D436" s="12"/>
    </row>
    <row r="437" spans="1:4" x14ac:dyDescent="0.2">
      <c r="A437" s="21">
        <v>9289</v>
      </c>
      <c r="B437" s="17" t="s">
        <v>10</v>
      </c>
      <c r="C437" s="20" t="s">
        <v>27</v>
      </c>
      <c r="D437" s="12"/>
    </row>
    <row r="438" spans="1:4" x14ac:dyDescent="0.2">
      <c r="A438" s="21">
        <v>9300</v>
      </c>
      <c r="B438" s="17" t="s">
        <v>10</v>
      </c>
      <c r="C438" s="20" t="s">
        <v>27</v>
      </c>
      <c r="D438" s="12"/>
    </row>
    <row r="439" spans="1:4" x14ac:dyDescent="0.2">
      <c r="A439" s="21">
        <v>9312</v>
      </c>
      <c r="B439" s="17" t="s">
        <v>10</v>
      </c>
      <c r="C439" s="20" t="s">
        <v>27</v>
      </c>
      <c r="D439" s="12"/>
    </row>
    <row r="440" spans="1:4" x14ac:dyDescent="0.2">
      <c r="A440" s="21">
        <v>9313</v>
      </c>
      <c r="B440" s="17" t="s">
        <v>10</v>
      </c>
      <c r="C440" s="20" t="s">
        <v>27</v>
      </c>
      <c r="D440" s="12"/>
    </row>
    <row r="441" spans="1:4" x14ac:dyDescent="0.2">
      <c r="A441" s="21">
        <v>9315</v>
      </c>
      <c r="B441" s="17" t="s">
        <v>10</v>
      </c>
      <c r="C441" s="20" t="s">
        <v>27</v>
      </c>
      <c r="D441" s="12"/>
    </row>
    <row r="442" spans="1:4" x14ac:dyDescent="0.2">
      <c r="A442" s="21">
        <v>9320</v>
      </c>
      <c r="B442" s="17" t="s">
        <v>10</v>
      </c>
      <c r="C442" s="20" t="s">
        <v>27</v>
      </c>
      <c r="D442" s="12"/>
    </row>
    <row r="443" spans="1:4" x14ac:dyDescent="0.2">
      <c r="A443" s="21">
        <v>9321</v>
      </c>
      <c r="B443" s="17" t="s">
        <v>10</v>
      </c>
      <c r="C443" s="20" t="s">
        <v>27</v>
      </c>
      <c r="D443" s="12"/>
    </row>
    <row r="444" spans="1:4" x14ac:dyDescent="0.2">
      <c r="A444" s="21">
        <v>9322</v>
      </c>
      <c r="B444" s="17" t="s">
        <v>10</v>
      </c>
      <c r="C444" s="20" t="s">
        <v>27</v>
      </c>
      <c r="D444" s="12"/>
    </row>
    <row r="445" spans="1:4" x14ac:dyDescent="0.2">
      <c r="A445" s="21">
        <v>9323</v>
      </c>
      <c r="B445" s="17" t="s">
        <v>10</v>
      </c>
      <c r="C445" s="20" t="s">
        <v>27</v>
      </c>
      <c r="D445" s="12"/>
    </row>
    <row r="446" spans="1:4" x14ac:dyDescent="0.2">
      <c r="A446" s="21">
        <v>9331</v>
      </c>
      <c r="B446" s="17" t="s">
        <v>10</v>
      </c>
      <c r="C446" s="20" t="s">
        <v>27</v>
      </c>
      <c r="D446" s="12"/>
    </row>
    <row r="447" spans="1:4" x14ac:dyDescent="0.2">
      <c r="A447" s="21">
        <v>9332</v>
      </c>
      <c r="B447" s="17" t="s">
        <v>10</v>
      </c>
      <c r="C447" s="20" t="s">
        <v>27</v>
      </c>
      <c r="D447" s="12"/>
    </row>
    <row r="448" spans="1:4" x14ac:dyDescent="0.2">
      <c r="A448" s="21">
        <v>9333</v>
      </c>
      <c r="B448" s="17" t="s">
        <v>10</v>
      </c>
      <c r="C448" s="20" t="s">
        <v>27</v>
      </c>
      <c r="D448" s="12"/>
    </row>
    <row r="449" spans="1:4" x14ac:dyDescent="0.2">
      <c r="A449" s="21">
        <v>9340</v>
      </c>
      <c r="B449" s="17" t="s">
        <v>10</v>
      </c>
      <c r="C449" s="20" t="s">
        <v>27</v>
      </c>
      <c r="D449" s="12"/>
    </row>
    <row r="450" spans="1:4" x14ac:dyDescent="0.2">
      <c r="A450" s="21">
        <v>9351</v>
      </c>
      <c r="B450" s="17" t="s">
        <v>10</v>
      </c>
      <c r="C450" s="20" t="s">
        <v>27</v>
      </c>
      <c r="D450" s="12"/>
    </row>
    <row r="451" spans="1:4" x14ac:dyDescent="0.2">
      <c r="A451" s="21">
        <v>9352</v>
      </c>
      <c r="B451" s="17" t="s">
        <v>10</v>
      </c>
      <c r="C451" s="20" t="s">
        <v>27</v>
      </c>
      <c r="D451" s="12"/>
    </row>
    <row r="452" spans="1:4" x14ac:dyDescent="0.2">
      <c r="A452" s="21">
        <v>9353</v>
      </c>
      <c r="B452" s="17" t="s">
        <v>10</v>
      </c>
      <c r="C452" s="20" t="s">
        <v>27</v>
      </c>
      <c r="D452" s="12"/>
    </row>
    <row r="453" spans="1:4" x14ac:dyDescent="0.2">
      <c r="A453" s="21">
        <v>9361</v>
      </c>
      <c r="B453" s="17" t="s">
        <v>10</v>
      </c>
      <c r="C453" s="20" t="s">
        <v>27</v>
      </c>
      <c r="D453" s="12"/>
    </row>
    <row r="454" spans="1:4" x14ac:dyDescent="0.2">
      <c r="A454" s="21">
        <v>9363</v>
      </c>
      <c r="B454" s="17" t="s">
        <v>10</v>
      </c>
      <c r="C454" s="20" t="s">
        <v>27</v>
      </c>
      <c r="D454" s="12"/>
    </row>
    <row r="455" spans="1:4" x14ac:dyDescent="0.2">
      <c r="A455" s="21">
        <v>9364</v>
      </c>
      <c r="B455" s="17" t="s">
        <v>10</v>
      </c>
      <c r="C455" s="20" t="s">
        <v>27</v>
      </c>
      <c r="D455" s="12"/>
    </row>
    <row r="456" spans="1:4" x14ac:dyDescent="0.2">
      <c r="A456" s="21">
        <v>9365</v>
      </c>
      <c r="B456" s="17" t="s">
        <v>10</v>
      </c>
      <c r="C456" s="20" t="s">
        <v>27</v>
      </c>
      <c r="D456" s="12"/>
    </row>
    <row r="457" spans="1:4" x14ac:dyDescent="0.2">
      <c r="A457" s="21">
        <v>9366</v>
      </c>
      <c r="B457" s="17" t="s">
        <v>10</v>
      </c>
      <c r="C457" s="20" t="s">
        <v>27</v>
      </c>
      <c r="D457" s="12"/>
    </row>
    <row r="458" spans="1:4" x14ac:dyDescent="0.2">
      <c r="A458" s="21">
        <v>9367</v>
      </c>
      <c r="B458" s="17" t="s">
        <v>10</v>
      </c>
      <c r="C458" s="20" t="s">
        <v>27</v>
      </c>
      <c r="D458" s="12"/>
    </row>
    <row r="459" spans="1:4" x14ac:dyDescent="0.2">
      <c r="A459" s="21">
        <v>9371</v>
      </c>
      <c r="B459" s="17" t="s">
        <v>10</v>
      </c>
      <c r="C459" s="20" t="s">
        <v>27</v>
      </c>
      <c r="D459" s="12"/>
    </row>
    <row r="460" spans="1:4" x14ac:dyDescent="0.2">
      <c r="A460" s="21">
        <v>9372</v>
      </c>
      <c r="B460" s="17" t="s">
        <v>10</v>
      </c>
      <c r="C460" s="20" t="s">
        <v>27</v>
      </c>
      <c r="D460" s="12"/>
    </row>
    <row r="461" spans="1:4" x14ac:dyDescent="0.2">
      <c r="A461" s="21">
        <v>9374</v>
      </c>
      <c r="B461" s="17" t="s">
        <v>10</v>
      </c>
      <c r="C461" s="20" t="s">
        <v>27</v>
      </c>
      <c r="D461" s="12"/>
    </row>
    <row r="462" spans="1:4" x14ac:dyDescent="0.2">
      <c r="A462" s="21">
        <v>9376</v>
      </c>
      <c r="B462" s="17" t="s">
        <v>10</v>
      </c>
      <c r="C462" s="20" t="s">
        <v>27</v>
      </c>
      <c r="D462" s="12"/>
    </row>
    <row r="463" spans="1:4" x14ac:dyDescent="0.2">
      <c r="A463" s="21">
        <v>9378</v>
      </c>
      <c r="B463" s="17" t="s">
        <v>10</v>
      </c>
      <c r="C463" s="20" t="s">
        <v>27</v>
      </c>
      <c r="D463" s="12"/>
    </row>
    <row r="464" spans="1:4" x14ac:dyDescent="0.2">
      <c r="A464" s="21">
        <v>9380</v>
      </c>
      <c r="B464" s="17" t="s">
        <v>10</v>
      </c>
      <c r="C464" s="20" t="s">
        <v>27</v>
      </c>
      <c r="D464" s="12"/>
    </row>
    <row r="465" spans="1:4" x14ac:dyDescent="0.2">
      <c r="A465" s="21">
        <v>9382</v>
      </c>
      <c r="B465" s="17" t="s">
        <v>10</v>
      </c>
      <c r="C465" s="20" t="s">
        <v>27</v>
      </c>
      <c r="D465" s="12"/>
    </row>
    <row r="466" spans="1:4" x14ac:dyDescent="0.2">
      <c r="A466" s="21">
        <v>9384</v>
      </c>
      <c r="B466" s="17" t="s">
        <v>10</v>
      </c>
      <c r="C466" s="20" t="s">
        <v>27</v>
      </c>
      <c r="D466" s="12"/>
    </row>
    <row r="467" spans="1:4" x14ac:dyDescent="0.2">
      <c r="A467" s="21">
        <v>9386</v>
      </c>
      <c r="B467" s="17" t="s">
        <v>10</v>
      </c>
      <c r="C467" s="20" t="s">
        <v>27</v>
      </c>
      <c r="D467" s="12"/>
    </row>
    <row r="468" spans="1:4" x14ac:dyDescent="0.2">
      <c r="A468" s="21">
        <v>9400</v>
      </c>
      <c r="B468" s="17" t="s">
        <v>10</v>
      </c>
      <c r="C468" s="20" t="s">
        <v>27</v>
      </c>
      <c r="D468" s="12"/>
    </row>
    <row r="469" spans="1:4" x14ac:dyDescent="0.2">
      <c r="A469" s="21">
        <v>9409</v>
      </c>
      <c r="B469" s="17" t="s">
        <v>10</v>
      </c>
      <c r="C469" s="20" t="s">
        <v>27</v>
      </c>
      <c r="D469" s="12"/>
    </row>
    <row r="470" spans="1:4" x14ac:dyDescent="0.2">
      <c r="A470" s="21">
        <v>9410</v>
      </c>
      <c r="B470" s="17" t="s">
        <v>10</v>
      </c>
      <c r="C470" s="20" t="s">
        <v>27</v>
      </c>
      <c r="D470" s="12"/>
    </row>
    <row r="471" spans="1:4" x14ac:dyDescent="0.2">
      <c r="A471" s="21">
        <v>9420</v>
      </c>
      <c r="B471" s="17" t="s">
        <v>10</v>
      </c>
      <c r="C471" s="20" t="s">
        <v>27</v>
      </c>
      <c r="D471" s="12"/>
    </row>
    <row r="472" spans="1:4" x14ac:dyDescent="0.2">
      <c r="A472" s="21">
        <v>9430</v>
      </c>
      <c r="B472" s="17" t="s">
        <v>10</v>
      </c>
      <c r="C472" s="20" t="s">
        <v>27</v>
      </c>
      <c r="D472" s="12"/>
    </row>
    <row r="473" spans="1:4" x14ac:dyDescent="0.2">
      <c r="A473" s="21">
        <v>9470</v>
      </c>
      <c r="B473" s="17" t="s">
        <v>10</v>
      </c>
      <c r="C473" s="20" t="s">
        <v>27</v>
      </c>
      <c r="D473" s="12"/>
    </row>
    <row r="474" spans="1:4" x14ac:dyDescent="0.2">
      <c r="A474" s="21">
        <v>9471</v>
      </c>
      <c r="B474" s="17" t="s">
        <v>10</v>
      </c>
      <c r="C474" s="20" t="s">
        <v>27</v>
      </c>
      <c r="D474" s="12"/>
    </row>
    <row r="475" spans="1:4" x14ac:dyDescent="0.2">
      <c r="A475" s="21">
        <v>9472</v>
      </c>
      <c r="B475" s="17" t="s">
        <v>10</v>
      </c>
      <c r="C475" s="20" t="s">
        <v>27</v>
      </c>
      <c r="D475" s="12"/>
    </row>
    <row r="476" spans="1:4" x14ac:dyDescent="0.2">
      <c r="A476" s="21">
        <v>9480</v>
      </c>
      <c r="B476" s="17" t="s">
        <v>10</v>
      </c>
      <c r="C476" s="20" t="s">
        <v>27</v>
      </c>
      <c r="D476" s="12"/>
    </row>
    <row r="477" spans="1:4" x14ac:dyDescent="0.2">
      <c r="A477" s="21">
        <v>9481</v>
      </c>
      <c r="B477" s="17" t="s">
        <v>10</v>
      </c>
      <c r="C477" s="20" t="s">
        <v>27</v>
      </c>
      <c r="D477" s="12"/>
    </row>
    <row r="478" spans="1:4" x14ac:dyDescent="0.2">
      <c r="A478" s="21">
        <v>9482</v>
      </c>
      <c r="B478" s="17" t="s">
        <v>10</v>
      </c>
      <c r="C478" s="20" t="s">
        <v>27</v>
      </c>
      <c r="D478" s="12"/>
    </row>
    <row r="479" spans="1:4" x14ac:dyDescent="0.2">
      <c r="A479" s="21">
        <v>9483</v>
      </c>
      <c r="B479" s="17" t="s">
        <v>10</v>
      </c>
      <c r="C479" s="20" t="s">
        <v>27</v>
      </c>
      <c r="D479" s="12"/>
    </row>
    <row r="480" spans="1:4" x14ac:dyDescent="0.2">
      <c r="A480" s="21">
        <v>9486</v>
      </c>
      <c r="B480" s="17" t="s">
        <v>10</v>
      </c>
      <c r="C480" s="20" t="s">
        <v>27</v>
      </c>
      <c r="D480" s="12"/>
    </row>
    <row r="481" spans="1:4" x14ac:dyDescent="0.2">
      <c r="A481" s="21">
        <v>9487</v>
      </c>
      <c r="B481" s="17" t="s">
        <v>10</v>
      </c>
      <c r="C481" s="20" t="s">
        <v>27</v>
      </c>
      <c r="D481" s="12"/>
    </row>
    <row r="482" spans="1:4" x14ac:dyDescent="0.2">
      <c r="A482" s="21">
        <v>9502</v>
      </c>
      <c r="B482" s="17" t="s">
        <v>10</v>
      </c>
      <c r="C482" s="20" t="s">
        <v>27</v>
      </c>
      <c r="D482" s="12"/>
    </row>
    <row r="483" spans="1:4" x14ac:dyDescent="0.2">
      <c r="A483" s="21">
        <v>9504</v>
      </c>
      <c r="B483" s="17" t="s">
        <v>10</v>
      </c>
      <c r="C483" s="20" t="s">
        <v>27</v>
      </c>
      <c r="D483" s="12"/>
    </row>
    <row r="484" spans="1:4" x14ac:dyDescent="0.2">
      <c r="A484" s="21">
        <v>9510</v>
      </c>
      <c r="B484" s="17" t="s">
        <v>10</v>
      </c>
      <c r="C484" s="20" t="s">
        <v>27</v>
      </c>
      <c r="D484" s="12"/>
    </row>
    <row r="485" spans="1:4" x14ac:dyDescent="0.2">
      <c r="A485" s="21">
        <v>9511</v>
      </c>
      <c r="B485" s="17" t="s">
        <v>10</v>
      </c>
      <c r="C485" s="20" t="s">
        <v>27</v>
      </c>
      <c r="D485" s="12"/>
    </row>
    <row r="486" spans="1:4" x14ac:dyDescent="0.2">
      <c r="A486" s="21">
        <v>9513</v>
      </c>
      <c r="B486" s="17" t="s">
        <v>10</v>
      </c>
      <c r="C486" s="20" t="s">
        <v>27</v>
      </c>
      <c r="D486" s="12"/>
    </row>
    <row r="487" spans="1:4" x14ac:dyDescent="0.2">
      <c r="A487" s="21">
        <v>9514</v>
      </c>
      <c r="B487" s="17" t="s">
        <v>10</v>
      </c>
      <c r="C487" s="20" t="s">
        <v>27</v>
      </c>
      <c r="D487" s="12"/>
    </row>
    <row r="488" spans="1:4" x14ac:dyDescent="0.2">
      <c r="A488" s="21">
        <v>9516</v>
      </c>
      <c r="B488" s="17" t="s">
        <v>10</v>
      </c>
      <c r="C488" s="20" t="s">
        <v>27</v>
      </c>
      <c r="D488" s="12"/>
    </row>
    <row r="489" spans="1:4" x14ac:dyDescent="0.2">
      <c r="A489" s="21">
        <v>9517</v>
      </c>
      <c r="B489" s="17" t="s">
        <v>10</v>
      </c>
      <c r="C489" s="20" t="s">
        <v>27</v>
      </c>
      <c r="D489" s="12"/>
    </row>
    <row r="490" spans="1:4" x14ac:dyDescent="0.2">
      <c r="A490" s="21">
        <v>9518</v>
      </c>
      <c r="B490" s="17" t="s">
        <v>10</v>
      </c>
      <c r="C490" s="20" t="s">
        <v>27</v>
      </c>
      <c r="D490" s="12"/>
    </row>
    <row r="491" spans="1:4" x14ac:dyDescent="0.2">
      <c r="A491" s="21">
        <v>9519</v>
      </c>
      <c r="B491" s="17" t="s">
        <v>10</v>
      </c>
      <c r="C491" s="20" t="s">
        <v>27</v>
      </c>
      <c r="D491" s="12"/>
    </row>
    <row r="492" spans="1:4" x14ac:dyDescent="0.2">
      <c r="A492" s="21">
        <v>9530</v>
      </c>
      <c r="B492" s="17" t="s">
        <v>10</v>
      </c>
      <c r="C492" s="20" t="s">
        <v>27</v>
      </c>
      <c r="D492" s="12"/>
    </row>
    <row r="493" spans="1:4" x14ac:dyDescent="0.2">
      <c r="A493" s="21">
        <v>9536</v>
      </c>
      <c r="B493" s="17" t="s">
        <v>10</v>
      </c>
      <c r="C493" s="20" t="s">
        <v>27</v>
      </c>
      <c r="D493" s="12"/>
    </row>
    <row r="494" spans="1:4" x14ac:dyDescent="0.2">
      <c r="A494" s="21">
        <v>9600</v>
      </c>
      <c r="B494" s="17" t="s">
        <v>10</v>
      </c>
      <c r="C494" s="20" t="s">
        <v>27</v>
      </c>
      <c r="D494" s="12"/>
    </row>
    <row r="495" spans="1:4" x14ac:dyDescent="0.2">
      <c r="A495" s="21">
        <v>9601</v>
      </c>
      <c r="B495" s="17" t="s">
        <v>10</v>
      </c>
      <c r="C495" s="20" t="s">
        <v>27</v>
      </c>
      <c r="D495" s="12"/>
    </row>
    <row r="496" spans="1:4" x14ac:dyDescent="0.2">
      <c r="A496" s="21">
        <v>9610</v>
      </c>
      <c r="B496" s="17" t="s">
        <v>10</v>
      </c>
      <c r="C496" s="20" t="s">
        <v>27</v>
      </c>
      <c r="D496" s="12"/>
    </row>
    <row r="497" spans="1:4" x14ac:dyDescent="0.2">
      <c r="A497" s="21">
        <v>9611</v>
      </c>
      <c r="B497" s="17" t="s">
        <v>10</v>
      </c>
      <c r="C497" s="20" t="s">
        <v>27</v>
      </c>
      <c r="D497" s="12"/>
    </row>
    <row r="498" spans="1:4" x14ac:dyDescent="0.2">
      <c r="A498" s="21">
        <v>9612</v>
      </c>
      <c r="B498" s="17" t="s">
        <v>10</v>
      </c>
      <c r="C498" s="20" t="s">
        <v>27</v>
      </c>
      <c r="D498" s="12"/>
    </row>
    <row r="499" spans="1:4" x14ac:dyDescent="0.2">
      <c r="A499" s="21">
        <v>9620</v>
      </c>
      <c r="B499" s="17" t="s">
        <v>10</v>
      </c>
      <c r="C499" s="20" t="s">
        <v>27</v>
      </c>
      <c r="D499" s="12"/>
    </row>
    <row r="500" spans="1:4" x14ac:dyDescent="0.2">
      <c r="A500" s="21">
        <v>9621</v>
      </c>
      <c r="B500" s="17" t="s">
        <v>10</v>
      </c>
      <c r="C500" s="20" t="s">
        <v>27</v>
      </c>
      <c r="D500" s="12"/>
    </row>
    <row r="501" spans="1:4" x14ac:dyDescent="0.2">
      <c r="A501" s="21">
        <v>9622</v>
      </c>
      <c r="B501" s="17" t="s">
        <v>10</v>
      </c>
      <c r="C501" s="20" t="s">
        <v>27</v>
      </c>
      <c r="D501" s="12"/>
    </row>
    <row r="502" spans="1:4" x14ac:dyDescent="0.2">
      <c r="A502" s="21">
        <v>9630</v>
      </c>
      <c r="B502" s="17" t="s">
        <v>10</v>
      </c>
      <c r="C502" s="20" t="s">
        <v>27</v>
      </c>
      <c r="D502" s="12"/>
    </row>
    <row r="503" spans="1:4" x14ac:dyDescent="0.2">
      <c r="A503" s="21">
        <v>9631</v>
      </c>
      <c r="B503" s="17" t="s">
        <v>10</v>
      </c>
      <c r="C503" s="20" t="s">
        <v>27</v>
      </c>
      <c r="D503" s="12"/>
    </row>
    <row r="504" spans="1:4" x14ac:dyDescent="0.2">
      <c r="A504" s="21">
        <v>9632</v>
      </c>
      <c r="B504" s="17" t="s">
        <v>10</v>
      </c>
      <c r="C504" s="20" t="s">
        <v>27</v>
      </c>
      <c r="D504" s="12"/>
    </row>
    <row r="505" spans="1:4" x14ac:dyDescent="0.2">
      <c r="A505" s="21">
        <v>9633</v>
      </c>
      <c r="B505" s="17" t="s">
        <v>10</v>
      </c>
      <c r="C505" s="20" t="s">
        <v>27</v>
      </c>
      <c r="D505" s="12"/>
    </row>
    <row r="506" spans="1:4" x14ac:dyDescent="0.2">
      <c r="A506" s="21">
        <v>9640</v>
      </c>
      <c r="B506" s="17" t="s">
        <v>10</v>
      </c>
      <c r="C506" s="20" t="s">
        <v>27</v>
      </c>
      <c r="D506" s="12"/>
    </row>
    <row r="507" spans="1:4" x14ac:dyDescent="0.2">
      <c r="A507" s="21">
        <v>9641</v>
      </c>
      <c r="B507" s="17" t="s">
        <v>10</v>
      </c>
      <c r="C507" s="20" t="s">
        <v>27</v>
      </c>
      <c r="D507" s="12"/>
    </row>
    <row r="508" spans="1:4" x14ac:dyDescent="0.2">
      <c r="A508" s="21">
        <v>9650</v>
      </c>
      <c r="B508" s="17" t="s">
        <v>10</v>
      </c>
      <c r="C508" s="20" t="s">
        <v>27</v>
      </c>
      <c r="D508" s="12"/>
    </row>
    <row r="509" spans="1:4" x14ac:dyDescent="0.2">
      <c r="A509" s="21">
        <v>9660</v>
      </c>
      <c r="B509" s="17" t="s">
        <v>10</v>
      </c>
      <c r="C509" s="20" t="s">
        <v>27</v>
      </c>
      <c r="D509" s="12"/>
    </row>
    <row r="510" spans="1:4" x14ac:dyDescent="0.2">
      <c r="A510" s="21">
        <v>9663</v>
      </c>
      <c r="B510" s="17" t="s">
        <v>10</v>
      </c>
      <c r="C510" s="20" t="s">
        <v>27</v>
      </c>
      <c r="D510" s="12"/>
    </row>
    <row r="511" spans="1:4" x14ac:dyDescent="0.2">
      <c r="A511" s="21">
        <v>9670</v>
      </c>
      <c r="B511" s="17" t="s">
        <v>10</v>
      </c>
      <c r="C511" s="20" t="s">
        <v>27</v>
      </c>
      <c r="D511" s="12"/>
    </row>
    <row r="512" spans="1:4" x14ac:dyDescent="0.2">
      <c r="A512" s="21">
        <v>9671</v>
      </c>
      <c r="B512" s="17" t="s">
        <v>10</v>
      </c>
      <c r="C512" s="20" t="s">
        <v>27</v>
      </c>
      <c r="D512" s="12"/>
    </row>
    <row r="513" spans="1:4" x14ac:dyDescent="0.2">
      <c r="A513" s="21">
        <v>9673</v>
      </c>
      <c r="B513" s="17" t="s">
        <v>10</v>
      </c>
      <c r="C513" s="20" t="s">
        <v>27</v>
      </c>
      <c r="D513" s="12"/>
    </row>
    <row r="514" spans="1:4" x14ac:dyDescent="0.2">
      <c r="A514" s="21">
        <v>9700</v>
      </c>
      <c r="B514" s="17" t="s">
        <v>10</v>
      </c>
      <c r="C514" s="20" t="s">
        <v>27</v>
      </c>
      <c r="D514" s="12"/>
    </row>
    <row r="515" spans="1:4" x14ac:dyDescent="0.2">
      <c r="A515" s="21">
        <v>9715</v>
      </c>
      <c r="B515" s="17" t="s">
        <v>10</v>
      </c>
      <c r="C515" s="20" t="s">
        <v>27</v>
      </c>
      <c r="D515" s="12"/>
    </row>
    <row r="516" spans="1:4" x14ac:dyDescent="0.2">
      <c r="A516" s="21">
        <v>9716</v>
      </c>
      <c r="B516" s="17" t="s">
        <v>10</v>
      </c>
      <c r="C516" s="20" t="s">
        <v>27</v>
      </c>
      <c r="D516" s="12"/>
    </row>
    <row r="517" spans="1:4" x14ac:dyDescent="0.2">
      <c r="A517" s="21">
        <v>9717</v>
      </c>
      <c r="B517" s="17" t="s">
        <v>10</v>
      </c>
      <c r="C517" s="20" t="s">
        <v>27</v>
      </c>
      <c r="D517" s="12"/>
    </row>
    <row r="518" spans="1:4" x14ac:dyDescent="0.2">
      <c r="A518" s="21">
        <v>9718</v>
      </c>
      <c r="B518" s="17" t="s">
        <v>10</v>
      </c>
      <c r="C518" s="20" t="s">
        <v>27</v>
      </c>
      <c r="D518" s="12"/>
    </row>
    <row r="519" spans="1:4" x14ac:dyDescent="0.2">
      <c r="A519" s="21">
        <v>9719</v>
      </c>
      <c r="B519" s="17" t="s">
        <v>10</v>
      </c>
      <c r="C519" s="20" t="s">
        <v>27</v>
      </c>
      <c r="D519" s="12"/>
    </row>
    <row r="520" spans="1:4" x14ac:dyDescent="0.2">
      <c r="A520" s="21">
        <v>9720</v>
      </c>
      <c r="B520" s="17" t="s">
        <v>10</v>
      </c>
      <c r="C520" s="20" t="s">
        <v>27</v>
      </c>
      <c r="D520" s="12"/>
    </row>
    <row r="521" spans="1:4" x14ac:dyDescent="0.2">
      <c r="A521" s="21">
        <v>9725</v>
      </c>
      <c r="B521" s="17" t="s">
        <v>10</v>
      </c>
      <c r="C521" s="20" t="s">
        <v>27</v>
      </c>
      <c r="D521" s="12"/>
    </row>
    <row r="522" spans="1:4" x14ac:dyDescent="0.2">
      <c r="A522" s="21">
        <v>9726</v>
      </c>
      <c r="B522" s="17" t="s">
        <v>10</v>
      </c>
      <c r="C522" s="20" t="s">
        <v>27</v>
      </c>
      <c r="D522" s="12"/>
    </row>
    <row r="523" spans="1:4" x14ac:dyDescent="0.2">
      <c r="A523" s="21">
        <v>9727</v>
      </c>
      <c r="B523" s="17" t="s">
        <v>10</v>
      </c>
      <c r="C523" s="20" t="s">
        <v>27</v>
      </c>
      <c r="D523" s="12"/>
    </row>
    <row r="524" spans="1:4" x14ac:dyDescent="0.2">
      <c r="A524" s="21">
        <v>9731</v>
      </c>
      <c r="B524" s="17" t="s">
        <v>10</v>
      </c>
      <c r="C524" s="20" t="s">
        <v>27</v>
      </c>
      <c r="D524" s="12"/>
    </row>
    <row r="525" spans="1:4" x14ac:dyDescent="0.2">
      <c r="A525" s="21">
        <v>9742</v>
      </c>
      <c r="B525" s="17" t="s">
        <v>10</v>
      </c>
      <c r="C525" s="20" t="s">
        <v>27</v>
      </c>
      <c r="D525" s="12"/>
    </row>
    <row r="526" spans="1:4" x14ac:dyDescent="0.2">
      <c r="A526" s="21">
        <v>9750</v>
      </c>
      <c r="B526" s="17" t="s">
        <v>10</v>
      </c>
      <c r="C526" s="20" t="s">
        <v>27</v>
      </c>
      <c r="D526" s="12"/>
    </row>
    <row r="527" spans="1:4" x14ac:dyDescent="0.2">
      <c r="A527" s="21">
        <v>9763</v>
      </c>
      <c r="B527" s="17" t="s">
        <v>10</v>
      </c>
      <c r="C527" s="20" t="s">
        <v>27</v>
      </c>
      <c r="D527" s="12"/>
    </row>
    <row r="528" spans="1:4" x14ac:dyDescent="0.2">
      <c r="A528" s="21">
        <v>9764</v>
      </c>
      <c r="B528" s="17" t="s">
        <v>10</v>
      </c>
      <c r="C528" s="20" t="s">
        <v>27</v>
      </c>
      <c r="D528" s="12"/>
    </row>
    <row r="529" spans="1:4" x14ac:dyDescent="0.2">
      <c r="A529" s="21">
        <v>9800</v>
      </c>
      <c r="B529" s="17" t="s">
        <v>10</v>
      </c>
      <c r="C529" s="20" t="s">
        <v>27</v>
      </c>
      <c r="D529" s="12"/>
    </row>
    <row r="530" spans="1:4" x14ac:dyDescent="0.2">
      <c r="A530" s="21">
        <v>9801</v>
      </c>
      <c r="B530" s="17" t="s">
        <v>10</v>
      </c>
      <c r="C530" s="20" t="s">
        <v>27</v>
      </c>
      <c r="D530" s="12"/>
    </row>
    <row r="531" spans="1:4" x14ac:dyDescent="0.2">
      <c r="A531" s="21">
        <v>9813</v>
      </c>
      <c r="B531" s="17" t="s">
        <v>10</v>
      </c>
      <c r="C531" s="20" t="s">
        <v>27</v>
      </c>
      <c r="D531" s="12"/>
    </row>
    <row r="532" spans="1:4" x14ac:dyDescent="0.2">
      <c r="A532" s="21">
        <v>9854</v>
      </c>
      <c r="B532" s="17" t="s">
        <v>10</v>
      </c>
      <c r="C532" s="20" t="s">
        <v>27</v>
      </c>
      <c r="D532" s="12"/>
    </row>
    <row r="533" spans="1:4" x14ac:dyDescent="0.2">
      <c r="A533" s="21">
        <v>9859</v>
      </c>
      <c r="B533" s="17" t="s">
        <v>10</v>
      </c>
      <c r="C533" s="20" t="s">
        <v>27</v>
      </c>
      <c r="D533" s="12"/>
    </row>
    <row r="534" spans="1:4" x14ac:dyDescent="0.2">
      <c r="A534" s="21">
        <v>9865</v>
      </c>
      <c r="B534" s="17" t="s">
        <v>10</v>
      </c>
      <c r="C534" s="20" t="s">
        <v>27</v>
      </c>
      <c r="D534" s="12"/>
    </row>
    <row r="535" spans="1:4" x14ac:dyDescent="0.2">
      <c r="A535" s="21">
        <v>9869</v>
      </c>
      <c r="B535" s="17" t="s">
        <v>10</v>
      </c>
      <c r="C535" s="20" t="s">
        <v>27</v>
      </c>
      <c r="D535" s="12"/>
    </row>
    <row r="536" spans="1:4" x14ac:dyDescent="0.2">
      <c r="A536" s="21">
        <v>9880</v>
      </c>
      <c r="B536" s="17" t="s">
        <v>10</v>
      </c>
      <c r="C536" s="20" t="s">
        <v>27</v>
      </c>
      <c r="D536" s="12"/>
    </row>
    <row r="537" spans="1:4" x14ac:dyDescent="0.2">
      <c r="A537" s="21">
        <v>9881</v>
      </c>
      <c r="B537" s="17" t="s">
        <v>10</v>
      </c>
      <c r="C537" s="20" t="s">
        <v>27</v>
      </c>
      <c r="D537" s="12"/>
    </row>
    <row r="538" spans="1:4" x14ac:dyDescent="0.2">
      <c r="A538" s="21">
        <v>9884</v>
      </c>
      <c r="B538" s="17" t="s">
        <v>10</v>
      </c>
      <c r="C538" s="20" t="s">
        <v>27</v>
      </c>
      <c r="D538" s="12"/>
    </row>
    <row r="539" spans="1:4" x14ac:dyDescent="0.2">
      <c r="A539" s="21">
        <v>9887</v>
      </c>
      <c r="B539" s="17" t="s">
        <v>10</v>
      </c>
      <c r="C539" s="20" t="s">
        <v>27</v>
      </c>
      <c r="D539" s="12"/>
    </row>
    <row r="540" spans="1:4" x14ac:dyDescent="0.2">
      <c r="A540" s="21">
        <v>9891</v>
      </c>
      <c r="B540" s="17" t="s">
        <v>10</v>
      </c>
      <c r="C540" s="20" t="s">
        <v>27</v>
      </c>
      <c r="D540" s="12"/>
    </row>
    <row r="541" spans="1:4" x14ac:dyDescent="0.2">
      <c r="A541" s="21">
        <v>9892</v>
      </c>
      <c r="B541" s="17" t="s">
        <v>10</v>
      </c>
      <c r="C541" s="20" t="s">
        <v>27</v>
      </c>
      <c r="D541" s="12"/>
    </row>
    <row r="542" spans="1:4" x14ac:dyDescent="0.25">
      <c r="A542" s="8" t="s">
        <v>34</v>
      </c>
      <c r="C542" s="9" t="s">
        <v>35</v>
      </c>
    </row>
    <row r="543" spans="1:4" x14ac:dyDescent="0.2">
      <c r="A543" s="1" t="s">
        <v>29</v>
      </c>
      <c r="B543" s="11"/>
      <c r="C543" s="6" t="s">
        <v>28</v>
      </c>
      <c r="D543" s="12"/>
    </row>
    <row r="544" spans="1:4" x14ac:dyDescent="0.2">
      <c r="A544" s="1" t="s">
        <v>30</v>
      </c>
      <c r="B544" s="11"/>
      <c r="C544" s="6" t="s">
        <v>31</v>
      </c>
      <c r="D544" s="12"/>
    </row>
    <row r="545" spans="1:4" x14ac:dyDescent="0.2">
      <c r="A545" s="1" t="s">
        <v>32</v>
      </c>
      <c r="B545" s="11"/>
      <c r="C545" s="6" t="s">
        <v>33</v>
      </c>
      <c r="D545" s="12"/>
    </row>
  </sheetData>
  <sheetProtection selectLockedCells="1" selectUnlockedCells="1"/>
  <autoFilter ref="A1:D545" xr:uid="{00000000-0009-0000-0000-000002000000}">
    <sortState xmlns:xlrd2="http://schemas.microsoft.com/office/spreadsheetml/2017/richdata2" ref="A2:D522">
      <sortCondition ref="A1:A522"/>
    </sortState>
  </autoFilter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2CA0-DAD4-49FC-8EBE-6908670E4CE3}">
  <dimension ref="B2:B24"/>
  <sheetViews>
    <sheetView workbookViewId="0">
      <selection activeCell="D14" sqref="D14:E14"/>
    </sheetView>
  </sheetViews>
  <sheetFormatPr baseColWidth="10" defaultRowHeight="12.75" x14ac:dyDescent="0.2"/>
  <cols>
    <col min="2" max="2" width="54.7109375" bestFit="1" customWidth="1"/>
  </cols>
  <sheetData>
    <row r="2" spans="2:2" x14ac:dyDescent="0.2">
      <c r="B2" s="202" t="s">
        <v>273</v>
      </c>
    </row>
    <row r="3" spans="2:2" x14ac:dyDescent="0.2">
      <c r="B3" s="202"/>
    </row>
    <row r="4" spans="2:2" x14ac:dyDescent="0.2">
      <c r="B4" s="202"/>
    </row>
    <row r="5" spans="2:2" x14ac:dyDescent="0.2">
      <c r="B5" s="202"/>
    </row>
    <row r="6" spans="2:2" x14ac:dyDescent="0.2">
      <c r="B6" s="202"/>
    </row>
    <row r="7" spans="2:2" x14ac:dyDescent="0.2">
      <c r="B7" s="202"/>
    </row>
    <row r="8" spans="2:2" x14ac:dyDescent="0.2">
      <c r="B8" s="202"/>
    </row>
    <row r="9" spans="2:2" x14ac:dyDescent="0.2">
      <c r="B9" s="202"/>
    </row>
    <row r="10" spans="2:2" x14ac:dyDescent="0.2">
      <c r="B10" s="202"/>
    </row>
    <row r="11" spans="2:2" x14ac:dyDescent="0.2">
      <c r="B11" s="202"/>
    </row>
    <row r="12" spans="2:2" x14ac:dyDescent="0.2">
      <c r="B12" s="202"/>
    </row>
    <row r="13" spans="2:2" x14ac:dyDescent="0.2">
      <c r="B13" s="202"/>
    </row>
    <row r="14" spans="2:2" x14ac:dyDescent="0.2">
      <c r="B14" s="202"/>
    </row>
    <row r="15" spans="2:2" x14ac:dyDescent="0.2">
      <c r="B15" s="202"/>
    </row>
    <row r="16" spans="2:2" x14ac:dyDescent="0.2">
      <c r="B16" s="202"/>
    </row>
    <row r="17" spans="2:2" x14ac:dyDescent="0.2">
      <c r="B17" s="202"/>
    </row>
    <row r="18" spans="2:2" x14ac:dyDescent="0.2">
      <c r="B18" s="202"/>
    </row>
    <row r="19" spans="2:2" x14ac:dyDescent="0.2">
      <c r="B19" s="202"/>
    </row>
    <row r="20" spans="2:2" x14ac:dyDescent="0.2">
      <c r="B20" s="201"/>
    </row>
    <row r="21" spans="2:2" ht="15" x14ac:dyDescent="0.2">
      <c r="B21" s="6"/>
    </row>
    <row r="22" spans="2:2" ht="15" x14ac:dyDescent="0.2">
      <c r="B22" s="6"/>
    </row>
    <row r="23" spans="2:2" ht="15" x14ac:dyDescent="0.25">
      <c r="B23" s="9"/>
    </row>
    <row r="24" spans="2:2" ht="15" x14ac:dyDescent="0.25">
      <c r="B24" s="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pane ySplit="1" topLeftCell="A2" activePane="bottomLeft" state="frozen"/>
      <selection activeCell="K9" sqref="K9"/>
      <selection pane="bottomLeft" activeCell="K9" sqref="K9"/>
    </sheetView>
  </sheetViews>
  <sheetFormatPr baseColWidth="10" defaultColWidth="11.42578125" defaultRowHeight="15" x14ac:dyDescent="0.25"/>
  <cols>
    <col min="1" max="1" width="7.42578125" style="9" customWidth="1"/>
    <col min="2" max="2" width="54" style="9" bestFit="1" customWidth="1"/>
    <col min="3" max="16384" width="11.42578125" style="9"/>
  </cols>
  <sheetData>
    <row r="1" spans="1:2" s="6" customFormat="1" ht="30" customHeight="1" x14ac:dyDescent="0.2">
      <c r="A1" s="13" t="s">
        <v>8</v>
      </c>
      <c r="B1" s="2" t="s">
        <v>9</v>
      </c>
    </row>
    <row r="2" spans="1:2" x14ac:dyDescent="0.25">
      <c r="A2" s="10" t="s">
        <v>10</v>
      </c>
      <c r="B2" s="9" t="s">
        <v>11</v>
      </c>
    </row>
    <row r="3" spans="1:2" x14ac:dyDescent="0.25">
      <c r="A3" s="10" t="s">
        <v>12</v>
      </c>
      <c r="B3" s="9" t="s">
        <v>13</v>
      </c>
    </row>
    <row r="4" spans="1:2" x14ac:dyDescent="0.25">
      <c r="A4" s="10" t="s">
        <v>14</v>
      </c>
      <c r="B4" s="9" t="s">
        <v>15</v>
      </c>
    </row>
  </sheetData>
  <sheetProtection password="CF3E" sheet="1" objects="1" scenarios="1" selectLockedCells="1" selectUnlockedCell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F8C6-5A1C-466F-9D7F-E251F2E51734}">
  <dimension ref="A1:S45"/>
  <sheetViews>
    <sheetView workbookViewId="0">
      <selection activeCell="E29" sqref="E29"/>
    </sheetView>
  </sheetViews>
  <sheetFormatPr baseColWidth="10" defaultRowHeight="12.75" x14ac:dyDescent="0.2"/>
  <cols>
    <col min="1" max="1" width="19.7109375" bestFit="1" customWidth="1"/>
    <col min="2" max="2" width="21.7109375" bestFit="1" customWidth="1"/>
    <col min="3" max="3" width="30.85546875" bestFit="1" customWidth="1"/>
    <col min="4" max="4" width="19.7109375" bestFit="1" customWidth="1"/>
    <col min="5" max="5" width="68.7109375" bestFit="1" customWidth="1"/>
    <col min="6" max="6" width="25.42578125" bestFit="1" customWidth="1"/>
    <col min="7" max="7" width="21.85546875" bestFit="1" customWidth="1"/>
    <col min="8" max="8" width="25.140625" bestFit="1" customWidth="1"/>
    <col min="9" max="9" width="29.7109375" bestFit="1" customWidth="1"/>
    <col min="10" max="10" width="34.140625" bestFit="1" customWidth="1"/>
    <col min="11" max="11" width="43.85546875" bestFit="1" customWidth="1"/>
    <col min="12" max="12" width="35" bestFit="1" customWidth="1"/>
    <col min="13" max="13" width="29.5703125" bestFit="1" customWidth="1"/>
    <col min="14" max="14" width="32.85546875" bestFit="1" customWidth="1"/>
    <col min="15" max="15" width="15.140625" bestFit="1" customWidth="1"/>
    <col min="16" max="16" width="28.42578125" bestFit="1" customWidth="1"/>
    <col min="17" max="17" width="18.140625" bestFit="1" customWidth="1"/>
    <col min="18" max="18" width="61.85546875" bestFit="1" customWidth="1"/>
    <col min="19" max="19" width="7.28515625" bestFit="1" customWidth="1"/>
  </cols>
  <sheetData>
    <row r="1" spans="1:19" s="26" customFormat="1" x14ac:dyDescent="0.2">
      <c r="A1" s="26" t="str" cm="1">
        <f t="array" ref="A1:S1">TRANSPOSE(_xlfn.UNIQUE(tabProdukte[Kategorie]))</f>
        <v>Vorspeisen Happen</v>
      </c>
      <c r="B1" s="26" t="str">
        <v xml:space="preserve">Hauptgerichte </v>
      </c>
      <c r="C1" s="26" t="str">
        <v xml:space="preserve">Dessert </v>
      </c>
      <c r="D1" s="26" t="str">
        <v>Salat &amp; Gebäck</v>
      </c>
      <c r="E1" s="26" t="str">
        <v>Echt Steirisch WARM</v>
      </c>
      <c r="F1" s="26" t="str">
        <v>Beilage</v>
      </c>
      <c r="G1" s="26" t="str">
        <v xml:space="preserve">Fingerfood kalt </v>
      </c>
      <c r="H1" s="26" t="str">
        <v>Fingerfood Pikant</v>
      </c>
      <c r="I1" s="26" t="str">
        <v>Fingerfood Süß</v>
      </c>
      <c r="J1" s="26" t="str">
        <v>Alkoholfreie Getränke</v>
      </c>
      <c r="K1" s="26" t="str">
        <v>Lieferung nur direkt an Teeküche</v>
      </c>
      <c r="L1" s="26" t="str">
        <v>Schaumwein</v>
      </c>
      <c r="M1" s="26" t="str">
        <v>Alkoholische Getränke</v>
      </c>
      <c r="N1" s="26" t="str">
        <v>Wein</v>
      </c>
      <c r="O1" s="26" t="str">
        <v>Kaffee &amp; Tee</v>
      </c>
      <c r="P1" s="26" t="str">
        <v xml:space="preserve">Kekse </v>
      </c>
      <c r="Q1" s="26" t="str">
        <v xml:space="preserve">Equipment </v>
      </c>
      <c r="R1" s="26" t="str">
        <v>Fachkraft</v>
      </c>
      <c r="S1" s="26" t="str">
        <v>Gutschein</v>
      </c>
    </row>
    <row r="2" spans="1:19" x14ac:dyDescent="0.2">
      <c r="A2" t="str" cm="1">
        <f t="array" ref="A2:A9">_xlfn.UNIQUE(_xlfn._xlws.FILTER(tabProdukte[Produkte],tabProdukte[Kategorie]=A$1))</f>
        <v>Catering Vitello Tonnato*</v>
      </c>
      <c r="B2" t="str" cm="1">
        <f t="array" ref="B2:B10">_xlfn.UNIQUE(_xlfn._xlws.FILTER(tabProdukte[Produkte],tabProdukte[Kategorie]=B$1))</f>
        <v>Gemüselasagne mit Tomatensauce eine Portion</v>
      </c>
      <c r="C2" t="str" cm="1">
        <f t="array" ref="C2:C6">_xlfn.UNIQUE(_xlfn._xlws.FILTER(tabProdukte[Produkte],tabProdukte[Kategorie]=C$1))</f>
        <v>Himbeer-Vanillemousse mit Mohn im Glas</v>
      </c>
      <c r="D2" t="str" cm="1">
        <f t="array" ref="D2:D5">_xlfn.UNIQUE(_xlfn._xlws.FILTER(tabProdukte[Produkte],tabProdukte[Kategorie]=D$1))</f>
        <v>Brotauswahl groß-mit 100g Aufstrich und Butter 2 Jourgebäck, 2 Scheiben Schwarzbrot</v>
      </c>
      <c r="E2" t="str" cm="1">
        <f t="array" ref="E2:E7">_xlfn.UNIQUE(_xlfn._xlws.FILTER(tabProdukte[Produkte],tabProdukte[Kategorie]=E$1))</f>
        <v>Backhendl ganz mit Haut</v>
      </c>
      <c r="F2" t="str" cm="1">
        <f t="array" ref="F2:F8">_xlfn.UNIQUE(_xlfn._xlws.FILTER(tabProdukte[Produkte],tabProdukte[Kategorie]=F$1))</f>
        <v>Gemischter Salat</v>
      </c>
      <c r="G2" t="str" cm="1">
        <f t="array" ref="G2:G45">_xlfn.UNIQUE(_xlfn._xlws.FILTER(tabProdukte[Produkte],tabProdukte[Kategorie]=G$1))</f>
        <v>Aufstrichbrot Eiaufstrich</v>
      </c>
      <c r="H2" t="str" cm="1">
        <f t="array" ref="H2:H5">_xlfn.UNIQUE(_xlfn._xlws.FILTER(tabProdukte[Produkte],tabProdukte[Kategorie]=H$1))</f>
        <v>Gemüsestrudel mit Dip</v>
      </c>
      <c r="I2" t="str" cm="1">
        <f t="array" ref="I2:I12">_xlfn.UNIQUE(_xlfn._xlws.FILTER(tabProdukte[Produkte],tabProdukte[Kategorie]=I$1))</f>
        <v>Apfelkuchen</v>
      </c>
      <c r="J2" t="str" cm="1">
        <f t="array" ref="J2:J20">_xlfn.UNIQUE(_xlfn._xlws.FILTER(tabProdukte[Produkte],tabProdukte[Kategorie]=J$1))</f>
        <v>Almdudler Flasche stk. 0,33l</v>
      </c>
      <c r="K2" t="str" cm="1">
        <f t="array" ref="K2:K8">_xlfn.UNIQUE(_xlfn._xlws.FILTER(tabProdukte[Produkte],tabProdukte[Kategorie]=K$1))</f>
        <v>Römerquelle prickelnd 12 Flaschen 0,75lit Kiste</v>
      </c>
      <c r="L2" t="str" cm="1">
        <f t="array" ref="L2:L3">_xlfn.UNIQUE(_xlfn._xlws.FILTER(tabProdukte[Produkte],tabProdukte[Kategorie]=L$1))</f>
        <v>Sekt trocken Ritter 0,75l lt</v>
      </c>
      <c r="M2" t="str" cm="1">
        <f t="array" ref="M2:M4">_xlfn.UNIQUE(_xlfn._xlws.FILTER(tabProdukte[Produkte],tabProdukte[Kategorie]=M$1))</f>
        <v>Bier Thalheimer Märzen EW 0,33 stk</v>
      </c>
      <c r="N2" t="str" cm="1">
        <f t="array" ref="N2:N3">_xlfn.UNIQUE(_xlfn._xlws.FILTER(tabProdukte[Produkte],tabProdukte[Kategorie]=N$1))</f>
        <v>Weißwein 0,75lt</v>
      </c>
      <c r="O2" t="str" cm="1">
        <f t="array" ref="O2:O4">_xlfn.UNIQUE(_xlfn._xlws.FILTER(tabProdukte[Produkte],tabProdukte[Kategorie]=O$1))</f>
        <v>Nespresso Kaffee mit Milch und Zucker</v>
      </c>
      <c r="P2" t="str" cm="1">
        <f t="array" ref="P2:P3">_xlfn.UNIQUE(_xlfn._xlws.FILTER(tabProdukte[Produkte],tabProdukte[Kategorie]=P$1))</f>
        <v>Kekse Teller 220g</v>
      </c>
      <c r="Q2" t="str" cm="1">
        <f t="array" ref="Q2:Q10">_xlfn.UNIQUE(_xlfn._xlws.FILTER(tabProdukte[Produkte],tabProdukte[Kategorie]=Q$1))</f>
        <v>Besteck</v>
      </c>
      <c r="R2" t="str" cm="1">
        <f t="array" ref="R2:R7">_xlfn.UNIQUE(_xlfn._xlws.FILTER(tabProdukte[Produkte],tabProdukte[Kategorie]=R$1))</f>
        <v>Catering Koch</v>
      </c>
      <c r="S2" t="str" cm="1">
        <f t="array" ref="S2:S7">_xlfn.UNIQUE(_xlfn._xlws.FILTER(tabProdukte[Produkte],tabProdukte[Kategorie]=S$1))</f>
        <v>Gutschein 5 EUR</v>
      </c>
    </row>
    <row r="3" spans="1:19" x14ac:dyDescent="0.2">
      <c r="A3" t="str">
        <v>Griechischer Bauernsalat im Glas</v>
      </c>
      <c r="B3" t="str">
        <v>Grillgemüse mit Falafel und Pesto eine Portion</v>
      </c>
      <c r="C3" t="str">
        <v>Marillen Sauerrahmmousse im Glas</v>
      </c>
      <c r="D3" t="str">
        <v>Brotauswahl klein  2 verschiedene Jourgebäck 1 Portion</v>
      </c>
      <c r="E3" t="str">
        <v>Backhendl ganz ohne Haut</v>
      </c>
      <c r="F3" t="str">
        <v>Grüner Salat</v>
      </c>
      <c r="G3" t="str">
        <v>Aufstrichbrot Hummus</v>
      </c>
      <c r="H3" t="str">
        <v>Hühnerschnitzel mit Kartoffelsalat</v>
      </c>
      <c r="I3" t="str">
        <v>Apfelstrudel</v>
      </c>
      <c r="J3" t="str">
        <v>Coca Cola Flasche stk. 0,33l</v>
      </c>
      <c r="K3" t="str">
        <v>Römerquelle prickelnd 24 Flaschen 0,33lit Kiste</v>
      </c>
      <c r="L3" t="str">
        <v>Prosecco Col Sandago Prosecco Case Bianche 0,75l lt</v>
      </c>
      <c r="M3" t="str">
        <v>Bier Thalheimer Pils EW 0,33l stk</v>
      </c>
      <c r="N3" t="str">
        <v>Rotwein 0,75lt</v>
      </c>
      <c r="O3" t="str">
        <v>Filterkaffee mit Milch und Zucker      8 Pesonen</v>
      </c>
      <c r="P3" t="str">
        <v>Catering Bahlsen Coffee Collection 454gr</v>
      </c>
      <c r="Q3" t="str">
        <v>Bohnen  Kaffeemaschine Leihgebühr</v>
      </c>
      <c r="R3" t="str">
        <v>Catering Catering/Serviceleitung</v>
      </c>
      <c r="S3" t="str">
        <v>Gutschein 10 EUR</v>
      </c>
    </row>
    <row r="4" spans="1:19" x14ac:dyDescent="0.2">
      <c r="A4" t="str">
        <v>Hühner-Curry Salat im Glas</v>
      </c>
      <c r="B4" t="str">
        <v>Hühner-Kokos-Curry mit Basmatireis eine Portion</v>
      </c>
      <c r="C4" t="str">
        <v>Schwarzwälder Kirschmousse im Glas</v>
      </c>
      <c r="D4" t="str">
        <v>Salatbuffet groß-5 verschiedene Salate-2 Blattsalate-2 Dress</v>
      </c>
      <c r="E4" t="str">
        <v>Grillhuhn</v>
      </c>
      <c r="F4" t="str">
        <v>Kartoffelsalat</v>
      </c>
      <c r="G4" t="str">
        <v>Aufstrichbrot Kürbiskern</v>
      </c>
      <c r="H4" t="str">
        <v>Schweinschnitzel mit Kartoffelsalat</v>
      </c>
      <c r="I4" t="str">
        <v>Fruchtsalat im Glas</v>
      </c>
      <c r="J4" t="str">
        <v>Coca Cola zero Flasche 0,33l stk</v>
      </c>
      <c r="K4" t="str">
        <v>Römerquelle still 12 Flaschen 0,75lit Kiste</v>
      </c>
      <c r="M4" t="str">
        <v>Bier Puntigamer 0,33l stk</v>
      </c>
      <c r="O4" t="str">
        <v>Tee Portion mit Zucker</v>
      </c>
      <c r="Q4" t="str">
        <v>Teller</v>
      </c>
      <c r="R4" t="str">
        <v>Catering Refreshing</v>
      </c>
      <c r="S4" t="str">
        <v>Gutschein 15 EUR</v>
      </c>
    </row>
    <row r="5" spans="1:19" x14ac:dyDescent="0.2">
      <c r="A5" t="str">
        <v>Lachs Tartar im Glas/Schälchen</v>
      </c>
      <c r="B5" t="str">
        <v>Rind Stroganoff mit Rahmpolenta eine Portion</v>
      </c>
      <c r="C5" t="str">
        <v>Tiramisu im Glas</v>
      </c>
      <c r="D5" t="str">
        <v>Salatbuffet klein-2 verschiedene Salate-2 Blattsalate-2 Dres</v>
      </c>
      <c r="E5" t="str">
        <v>Geb. Hühnerschnitzel</v>
      </c>
      <c r="F5" t="str">
        <v>Erbsenreis</v>
      </c>
      <c r="G5" t="str">
        <v>Aufstrichbrot Liptauer</v>
      </c>
      <c r="H5" t="str">
        <v>Spinatstrudel mit Dip</v>
      </c>
      <c r="I5" t="str">
        <v>Gemischtes Obst im Ganzen Saisonal 1 Pers</v>
      </c>
      <c r="J5" t="str">
        <v>Cola light Flasche stk. 0,33l</v>
      </c>
      <c r="K5" t="str">
        <v>Römerquelle still 24 Flaschen 0,33lit Kiste</v>
      </c>
      <c r="Q5" t="str">
        <v>Gläser</v>
      </c>
      <c r="R5" t="str">
        <v>Catering Servicekraft</v>
      </c>
      <c r="S5" t="str">
        <v>Gutschein 20 EUR</v>
      </c>
    </row>
    <row r="6" spans="1:19" x14ac:dyDescent="0.2">
      <c r="A6" t="str">
        <v>Melonen-Feta Salat im Glas</v>
      </c>
      <c r="B6" t="str">
        <v>Schweinsfilet in Pfeffersauce mit gegrillter Paprika Portion</v>
      </c>
      <c r="C6" t="str">
        <v>Wiener Naschereien-Punsch Krapferl-Esterhazy Schnitte-Sacher</v>
      </c>
      <c r="E6" t="str">
        <v>Geb. Putenschnitzel</v>
      </c>
      <c r="F6" t="str">
        <v>Butterreis</v>
      </c>
      <c r="G6" t="str">
        <v>Aufstrichbrot Thunfisch</v>
      </c>
      <c r="I6" t="str">
        <v>Gemischtes Obst im Ganzen Saisonal 4 Pers</v>
      </c>
      <c r="J6" t="str">
        <v>Happy Day Saft Apfel 1l stk</v>
      </c>
      <c r="K6" t="str">
        <v>Almdudler 24 Stk Kiste 0,33l</v>
      </c>
      <c r="Q6" t="str">
        <v>Hussen</v>
      </c>
      <c r="R6" t="str">
        <v>Catering Zustellung groß</v>
      </c>
      <c r="S6" t="str">
        <v>Gutschein 25 EUR</v>
      </c>
    </row>
    <row r="7" spans="1:19" x14ac:dyDescent="0.2">
      <c r="A7" t="str">
        <v>Prosciutto Melone im Glas/Schälchen</v>
      </c>
      <c r="B7" t="str">
        <v>Tortelloni Ricotta Spinat in Oberssauce mit Parmesan Portion</v>
      </c>
      <c r="E7" t="str">
        <v>Geb. Schweinsschnitzel</v>
      </c>
      <c r="F7" t="str">
        <v>Pommes Frittes</v>
      </c>
      <c r="G7" t="str">
        <v>Bagel Beinschinken</v>
      </c>
      <c r="I7" t="str">
        <v>Jourplunder-Topfengolatsche-Apfeltasche-Joghurt-Himbeertasch</v>
      </c>
      <c r="J7" t="str">
        <v>Happy Day Saft Orange 1l stk</v>
      </c>
      <c r="K7" t="str">
        <v>Coca Cola 24 Stk Kiste 0,33l</v>
      </c>
      <c r="Q7" t="str">
        <v>Nespresso Leihgebühr</v>
      </c>
      <c r="R7" t="str">
        <v>Catering Zustellung klein</v>
      </c>
      <c r="S7" t="str">
        <v>Gutschein 50 EUR</v>
      </c>
    </row>
    <row r="8" spans="1:19" x14ac:dyDescent="0.2">
      <c r="A8" t="str">
        <v>Schweizer Wurstsalat im Glas</v>
      </c>
      <c r="B8" t="str">
        <v>Zander mit Selleriepüree und Broccoli eine Portion</v>
      </c>
      <c r="F8" t="str">
        <v>Kartoffelkroketten</v>
      </c>
      <c r="G8" t="str">
        <v>Bagel Grillgemüse</v>
      </c>
      <c r="I8" t="str">
        <v>Petit Fours</v>
      </c>
      <c r="J8" t="str">
        <v>Rauch Eistee Pfirsich Flasche stk. 0,33l</v>
      </c>
      <c r="K8" t="str">
        <v>Coca Cola light 24 Stk Kiste 0,33l</v>
      </c>
      <c r="Q8" t="str">
        <v>Stehtische</v>
      </c>
    </row>
    <row r="9" spans="1:19" x14ac:dyDescent="0.2">
      <c r="A9" t="str">
        <v>Tomate Mozzarella im Glas/Schälchen</v>
      </c>
      <c r="B9" t="str">
        <v>Veganer Thunfischauflauf</v>
      </c>
      <c r="G9" t="str">
        <v>Bagel Räucherlachs</v>
      </c>
      <c r="I9" t="str">
        <v>Schoko-Kokoskuchen</v>
      </c>
      <c r="J9" t="str">
        <v>Rauch Eistee Zitrone Flasche stk. 0,33l</v>
      </c>
      <c r="Q9" t="str">
        <v>Tischwäsche</v>
      </c>
    </row>
    <row r="10" spans="1:19" x14ac:dyDescent="0.2">
      <c r="B10" t="str">
        <v>Fiaker Gulasch (Spiegelei, Würstl, Essiggurkerl, Gebäck)</v>
      </c>
      <c r="G10" t="str">
        <v>Jourgebäck Beinschinken</v>
      </c>
      <c r="I10" t="str">
        <v>Stk Obst</v>
      </c>
      <c r="J10" t="str">
        <v>Rauch Nektar Marille Flasche stk. 0,2l</v>
      </c>
      <c r="Q10" t="str">
        <v>Tischwäsche Einweg</v>
      </c>
    </row>
    <row r="11" spans="1:19" x14ac:dyDescent="0.2">
      <c r="G11" t="str">
        <v>Jourgebäck Eiaufstrich</v>
      </c>
      <c r="I11" t="str">
        <v>Topfenkuchen</v>
      </c>
      <c r="J11" t="str">
        <v>Rauch Saft Apfel Flasche stk. 0,2l</v>
      </c>
    </row>
    <row r="12" spans="1:19" x14ac:dyDescent="0.2">
      <c r="G12" t="str">
        <v>Jourgebäck Faschierte Laibchen</v>
      </c>
      <c r="I12" t="str">
        <v>Topfenstrudel</v>
      </c>
      <c r="J12" t="str">
        <v>Rauch Saft Orangen MW stk. 0,2l</v>
      </c>
    </row>
    <row r="13" spans="1:19" x14ac:dyDescent="0.2">
      <c r="G13" t="str">
        <v>Jourgebäck Gemüselaibchen</v>
      </c>
      <c r="J13" t="str">
        <v>Rauch Saft Erdbeer MW stk. 0,2l</v>
      </c>
    </row>
    <row r="14" spans="1:19" x14ac:dyDescent="0.2">
      <c r="G14" t="str">
        <v>Jourgebäck Hühnerschnitzel</v>
      </c>
      <c r="J14" t="str">
        <v>Rauch Saft ACE MW stk. 0,2l</v>
      </c>
    </row>
    <row r="15" spans="1:19" x14ac:dyDescent="0.2">
      <c r="G15" t="str">
        <v>Jourgebäck Hummus</v>
      </c>
      <c r="J15" t="str">
        <v>Rauch Saft Birne MW stk. 0,2l</v>
      </c>
    </row>
    <row r="16" spans="1:19" x14ac:dyDescent="0.2">
      <c r="G16" t="str">
        <v>Jourgebäck Käse</v>
      </c>
      <c r="J16" t="str">
        <v>Rauch Saft Schwarze Johannisbeere Flasche stk. 0,2l</v>
      </c>
    </row>
    <row r="17" spans="7:10" x14ac:dyDescent="0.2">
      <c r="G17" t="str">
        <v>Jourgebäck Kürbiskern</v>
      </c>
      <c r="J17" t="str">
        <v>Römerquelle Mineralwasser prickelnd 0,33l  stk</v>
      </c>
    </row>
    <row r="18" spans="7:10" x14ac:dyDescent="0.2">
      <c r="G18" t="str">
        <v>Jourgebäck Lachs</v>
      </c>
      <c r="J18" t="str">
        <v>Römerquelle Mineralwasser prickelnd 0,75 l stk</v>
      </c>
    </row>
    <row r="19" spans="7:10" x14ac:dyDescent="0.2">
      <c r="G19" t="str">
        <v>Jourgebäck Liptauer</v>
      </c>
      <c r="J19" t="str">
        <v>Römerquelle Mineralwasser still 0,33l stk</v>
      </c>
    </row>
    <row r="20" spans="7:10" x14ac:dyDescent="0.2">
      <c r="G20" t="str">
        <v>Jourgebäck Mozzarella Tomate</v>
      </c>
      <c r="J20" t="str">
        <v>Römerquelle Mineralwasser still 0,75l lt</v>
      </c>
    </row>
    <row r="21" spans="7:10" x14ac:dyDescent="0.2">
      <c r="G21" t="str">
        <v>Jourgebäck Prosciutto</v>
      </c>
    </row>
    <row r="22" spans="7:10" x14ac:dyDescent="0.2">
      <c r="G22" t="str">
        <v xml:space="preserve">Jourgebäck Putenschinken </v>
      </c>
    </row>
    <row r="23" spans="7:10" x14ac:dyDescent="0.2">
      <c r="G23" t="str">
        <v>Jourgebäck Rohkost</v>
      </c>
    </row>
    <row r="24" spans="7:10" x14ac:dyDescent="0.2">
      <c r="G24" t="str">
        <v>Jourgebäck Salami</v>
      </c>
    </row>
    <row r="25" spans="7:10" x14ac:dyDescent="0.2">
      <c r="G25" t="str">
        <v>Jourgebäck Selchschopf</v>
      </c>
    </row>
    <row r="26" spans="7:10" x14ac:dyDescent="0.2">
      <c r="G26" t="str">
        <v>Jourgebäck Thunfisch</v>
      </c>
    </row>
    <row r="27" spans="7:10" x14ac:dyDescent="0.2">
      <c r="G27" t="str">
        <v>Jourgebäck Schweinsschnitzel</v>
      </c>
    </row>
    <row r="28" spans="7:10" x14ac:dyDescent="0.2">
      <c r="G28" t="str">
        <v xml:space="preserve">Sandwich Brötchen Beinschinken </v>
      </c>
    </row>
    <row r="29" spans="7:10" x14ac:dyDescent="0.2">
      <c r="G29" t="str">
        <v xml:space="preserve">Sandwich Brötchen Eiaufstrich </v>
      </c>
    </row>
    <row r="30" spans="7:10" x14ac:dyDescent="0.2">
      <c r="G30" t="str">
        <v xml:space="preserve">Sandwich Brötchen Hummus </v>
      </c>
    </row>
    <row r="31" spans="7:10" x14ac:dyDescent="0.2">
      <c r="G31" t="str">
        <v xml:space="preserve">Sandwich Brötchen Käse </v>
      </c>
    </row>
    <row r="32" spans="7:10" x14ac:dyDescent="0.2">
      <c r="G32" t="str">
        <v xml:space="preserve">Sandwich Brötchen Kürbiskern </v>
      </c>
    </row>
    <row r="33" spans="7:7" x14ac:dyDescent="0.2">
      <c r="G33" t="str">
        <v>Sandwich Brötchen Lachs</v>
      </c>
    </row>
    <row r="34" spans="7:7" x14ac:dyDescent="0.2">
      <c r="G34" t="str">
        <v>Sandwich Brötchen Liptauer</v>
      </c>
    </row>
    <row r="35" spans="7:7" x14ac:dyDescent="0.2">
      <c r="G35" t="str">
        <v>Sandwich Brötchen Mozzarella Tomate</v>
      </c>
    </row>
    <row r="36" spans="7:7" x14ac:dyDescent="0.2">
      <c r="G36" t="str">
        <v>Sandwich Brötchen Prosciutto</v>
      </c>
    </row>
    <row r="37" spans="7:7" x14ac:dyDescent="0.2">
      <c r="G37" t="str">
        <v>Sandwich Brötchen Putenschinken</v>
      </c>
    </row>
    <row r="38" spans="7:7" x14ac:dyDescent="0.2">
      <c r="G38" t="str">
        <v>Sandwich Brötchen Rohkost</v>
      </c>
    </row>
    <row r="39" spans="7:7" x14ac:dyDescent="0.2">
      <c r="G39" t="str">
        <v>Sandwich Brötchen Salami</v>
      </c>
    </row>
    <row r="40" spans="7:7" x14ac:dyDescent="0.2">
      <c r="G40" t="str">
        <v>Sandwich Brötchen Selchschopf</v>
      </c>
    </row>
    <row r="41" spans="7:7" x14ac:dyDescent="0.2">
      <c r="G41" t="str">
        <v>Sandwich Brötchen Thunfisch</v>
      </c>
    </row>
    <row r="42" spans="7:7" x14ac:dyDescent="0.2">
      <c r="G42" t="str">
        <v>Tramezzini Hummus Falafel</v>
      </c>
    </row>
    <row r="43" spans="7:7" x14ac:dyDescent="0.2">
      <c r="G43" t="str">
        <v>Tramezzini Lachs</v>
      </c>
    </row>
    <row r="44" spans="7:7" x14ac:dyDescent="0.2">
      <c r="G44" t="str">
        <v>Tramezzini Putensalami</v>
      </c>
    </row>
    <row r="45" spans="7:7" x14ac:dyDescent="0.2">
      <c r="G45" t="str">
        <v>Tramezzini Thunfisch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E36" sqref="E36"/>
    </sheetView>
  </sheetViews>
  <sheetFormatPr baseColWidth="10" defaultRowHeight="12.75" x14ac:dyDescent="0.2"/>
  <sheetData>
    <row r="1" spans="1:4" s="6" customFormat="1" ht="15" x14ac:dyDescent="0.2">
      <c r="A1" s="1" t="s">
        <v>17</v>
      </c>
      <c r="B1" s="11" t="s">
        <v>14</v>
      </c>
      <c r="C1" s="6" t="str">
        <f>IF(B1="0220",'MSF BuKr'!$B$4,IF(B1="0200",'MSF BuKr'!$B$2,IF(B1="0210",'MSF BuKr'!$B$3,"?")))</f>
        <v>MAGNA STEYR Engineering AG &amp; Co KG, ATU67586711</v>
      </c>
      <c r="D1" s="12"/>
    </row>
    <row r="2" spans="1:4" s="6" customFormat="1" ht="15" x14ac:dyDescent="0.2">
      <c r="A2" s="1">
        <v>4591300033</v>
      </c>
      <c r="B2" s="11" t="s">
        <v>14</v>
      </c>
      <c r="C2" s="6" t="str">
        <f>IF(B2="0220",'MSF BuKr'!$B$4,IF(B2="0200",'MSF BuKr'!$B$2,IF(B2="0210",'MSF BuKr'!$B$3,"?")))</f>
        <v>MAGNA STEYR Engineering AG &amp; Co KG, ATU67586711</v>
      </c>
      <c r="D2" s="12"/>
    </row>
    <row r="3" spans="1:4" s="6" customFormat="1" ht="15" x14ac:dyDescent="0.2">
      <c r="A3" s="1">
        <v>130010010</v>
      </c>
      <c r="B3" s="17" t="s">
        <v>12</v>
      </c>
      <c r="C3" s="6" t="str">
        <f>IF(B3="0220",'MSF BuKr'!$B$4,IF(B3="0200",'MSF BuKr'!$B$2,IF(B3="0210",'MSF BuKr'!$B$3,"?")))</f>
        <v>MAGNA STEYR AG &amp; Co KG, ATU52828702</v>
      </c>
      <c r="D3" s="12"/>
    </row>
    <row r="4" spans="1:4" s="6" customFormat="1" ht="15" x14ac:dyDescent="0.2">
      <c r="A4" s="1">
        <v>572120024</v>
      </c>
      <c r="B4" s="17" t="s">
        <v>12</v>
      </c>
      <c r="C4" s="6" t="str">
        <f>IF(B4="0220",'MSF BuKr'!$B$4,IF(B4="0200",'MSF BuKr'!$B$2,IF(B4="0210",'MSF BuKr'!$B$3,"?")))</f>
        <v>MAGNA STEYR AG &amp; Co KG, ATU52828702</v>
      </c>
      <c r="D4" s="12"/>
    </row>
    <row r="5" spans="1:4" s="6" customFormat="1" ht="15" x14ac:dyDescent="0.2">
      <c r="A5" s="1">
        <v>130020051</v>
      </c>
      <c r="B5" s="17" t="s">
        <v>12</v>
      </c>
      <c r="C5" s="6" t="str">
        <f>IF(B5="0220",'MSF BuKr'!$B$4,IF(B5="0200",'MSF BuKr'!$B$2,IF(B5="0210",'MSF BuKr'!$B$3,"?")))</f>
        <v>MAGNA STEYR AG &amp; Co KG, ATU52828702</v>
      </c>
      <c r="D5" s="12"/>
    </row>
    <row r="6" spans="1:4" s="6" customFormat="1" ht="15" x14ac:dyDescent="0.2">
      <c r="A6" s="1">
        <v>130500010</v>
      </c>
      <c r="B6" s="17" t="s">
        <v>12</v>
      </c>
      <c r="C6" s="6" t="str">
        <f>IF(B6="0220",'MSF BuKr'!$B$4,IF(B6="0200",'MSF BuKr'!$B$2,IF(B6="0210",'MSF BuKr'!$B$3,"?")))</f>
        <v>MAGNA STEYR AG &amp; Co KG, ATU52828702</v>
      </c>
      <c r="D6" s="12"/>
    </row>
    <row r="7" spans="1:4" s="6" customFormat="1" ht="15" x14ac:dyDescent="0.2">
      <c r="A7" s="1">
        <v>451560048</v>
      </c>
      <c r="B7" s="17" t="s">
        <v>14</v>
      </c>
      <c r="C7" s="6" t="str">
        <f>IF(B7="0220",'MSF BuKr'!$B$4,IF(B7="0200",'MSF BuKr'!$B$2,IF(B7="0210",'MSF BuKr'!$B$3,"?")))</f>
        <v>MAGNA STEYR Engineering AG &amp; Co KG, ATU67586711</v>
      </c>
      <c r="D7" s="12"/>
    </row>
    <row r="8" spans="1:4" s="6" customFormat="1" ht="15" x14ac:dyDescent="0.2">
      <c r="A8" s="1">
        <v>131060090</v>
      </c>
      <c r="B8" s="17" t="s">
        <v>12</v>
      </c>
      <c r="C8" s="6" t="str">
        <f>IF(B8="0220",'MSF BuKr'!$B$4,IF(B8="0200",'MSF BuKr'!$B$2,IF(B8="0210",'MSF BuKr'!$B$3,"?")))</f>
        <v>MAGNA STEYR AG &amp; Co KG, ATU52828702</v>
      </c>
      <c r="D8" s="12"/>
    </row>
    <row r="9" spans="1:4" s="6" customFormat="1" ht="15" x14ac:dyDescent="0.2">
      <c r="A9" s="1">
        <v>131180080</v>
      </c>
      <c r="B9" s="17" t="s">
        <v>12</v>
      </c>
      <c r="C9" s="6" t="str">
        <f>IF(B9="0220",'MSF BuKr'!$B$4,IF(B9="0200",'MSF BuKr'!$B$2,IF(B9="0210",'MSF BuKr'!$B$3,"?")))</f>
        <v>MAGNA STEYR AG &amp; Co KG, ATU52828702</v>
      </c>
      <c r="D9" s="12"/>
    </row>
    <row r="10" spans="1:4" s="6" customFormat="1" ht="15" x14ac:dyDescent="0.2">
      <c r="A10" s="1">
        <v>131230001</v>
      </c>
      <c r="B10" s="17" t="s">
        <v>12</v>
      </c>
      <c r="C10" s="6" t="str">
        <f>IF(B10="0220",'MSF BuKr'!$B$4,IF(B10="0200",'MSF BuKr'!$B$2,IF(B10="0210",'MSF BuKr'!$B$3,"?")))</f>
        <v>MAGNA STEYR AG &amp; Co KG, ATU52828702</v>
      </c>
      <c r="D10" s="12"/>
    </row>
    <row r="11" spans="1:4" s="6" customFormat="1" ht="15" x14ac:dyDescent="0.2">
      <c r="A11" s="1">
        <v>131120003</v>
      </c>
      <c r="B11" s="17" t="s">
        <v>14</v>
      </c>
      <c r="C11" s="6" t="str">
        <f>IF(B11="0220",'MSF BuKr'!$B$4,IF(B11="0200",'MSF BuKr'!$B$2,IF(B11="0210",'MSF BuKr'!$B$3,"?")))</f>
        <v>MAGNA STEYR Engineering AG &amp; Co KG, ATU67586711</v>
      </c>
      <c r="D11" s="12"/>
    </row>
    <row r="12" spans="1:4" s="6" customFormat="1" ht="15" x14ac:dyDescent="0.2">
      <c r="A12" s="1">
        <v>440130035</v>
      </c>
      <c r="B12" s="17" t="s">
        <v>14</v>
      </c>
      <c r="C12" s="6" t="str">
        <f>IF(B12="0220",'MSF BuKr'!$B$4,IF(B12="0200",'MSF BuKr'!$B$2,IF(B12="0210",'MSF BuKr'!$B$3,"?")))</f>
        <v>MAGNA STEYR Engineering AG &amp; Co KG, ATU67586711</v>
      </c>
      <c r="D12" s="12"/>
    </row>
    <row r="13" spans="1:4" s="6" customFormat="1" ht="15" x14ac:dyDescent="0.2">
      <c r="A13" s="1">
        <v>130020031</v>
      </c>
      <c r="B13" s="17" t="s">
        <v>12</v>
      </c>
      <c r="C13" s="6" t="str">
        <f>IF(B13="0220",'MSF BuKr'!$B$4,IF(B13="0200",'MSF BuKr'!$B$2,IF(B13="0210",'MSF BuKr'!$B$3,"?")))</f>
        <v>MAGNA STEYR AG &amp; Co KG, ATU52828702</v>
      </c>
      <c r="D13" s="12"/>
    </row>
    <row r="14" spans="1:4" s="6" customFormat="1" ht="15" x14ac:dyDescent="0.2">
      <c r="A14" s="18">
        <v>130920080</v>
      </c>
      <c r="B14" s="19" t="s">
        <v>12</v>
      </c>
      <c r="C14" s="6" t="str">
        <f>IF(B14="0220",'MSF BuKr'!$B$4,IF(B14="0200",'MSF BuKr'!$B$2,IF(B14="0210",'MSF BuKr'!$B$3,"?")))</f>
        <v>MAGNA STEYR AG &amp; Co KG, ATU52828702</v>
      </c>
      <c r="D14" s="12"/>
    </row>
    <row r="15" spans="1:4" s="6" customFormat="1" ht="15" x14ac:dyDescent="0.2">
      <c r="A15" s="1">
        <v>120361120</v>
      </c>
      <c r="B15" s="11" t="s">
        <v>14</v>
      </c>
      <c r="C15" s="6" t="str">
        <f>IF(B15="0220",'MSF BuKr'!$B$4,IF(B15="0200",'MSF BuKr'!$B$2,IF(B15="0210",'MSF BuKr'!$B$3,"?")))</f>
        <v>MAGNA STEYR Engineering AG &amp; Co KG, ATU67586711</v>
      </c>
      <c r="D15" s="12"/>
    </row>
    <row r="16" spans="1:4" s="6" customFormat="1" ht="15" x14ac:dyDescent="0.2">
      <c r="A16" s="5">
        <v>990462313</v>
      </c>
      <c r="B16" s="11" t="s">
        <v>10</v>
      </c>
      <c r="C16" s="6" t="str">
        <f>IF(B16="0220",'MSF BuKr'!$B$4,IF(B16="0200",'MSF BuKr'!$B$2,IF(B16="0210",'MSF BuKr'!$B$3,"?")))</f>
        <v>MAGNA STEYR Fahrzeugtechnik AG &amp; Co KG, ATU48193306</v>
      </c>
      <c r="D16" s="12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0e76efa8-a57a-46d8-a3f4-49f722a82f45}" enabled="0" method="" siteId="{0e76efa8-a57a-46d8-a3f4-49f722a82f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Anleitung 2.0</vt:lpstr>
      <vt:lpstr>Lieferschein</vt:lpstr>
      <vt:lpstr>Artikel</vt:lpstr>
      <vt:lpstr>Artikelkategorie</vt:lpstr>
      <vt:lpstr>MSF KST</vt:lpstr>
      <vt:lpstr>Firmenbezeichnung</vt:lpstr>
      <vt:lpstr>MSF BuKr</vt:lpstr>
      <vt:lpstr>Hilfstabelle neu</vt:lpstr>
      <vt:lpstr>kontierungen alt</vt:lpstr>
      <vt:lpstr>Artikelliste1</vt:lpstr>
      <vt:lpstr>'Anleitung 2.0'!Druckbereich</vt:lpstr>
      <vt:lpstr>Lieferschein!Druckbereich</vt:lpstr>
      <vt:lpstr>Kostenstellen</vt:lpstr>
      <vt:lpstr>Kostenstellenliste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</dc:creator>
  <cp:lastModifiedBy>Hermann, Michaela</cp:lastModifiedBy>
  <cp:lastPrinted>2024-10-09T13:50:23Z</cp:lastPrinted>
  <dcterms:created xsi:type="dcterms:W3CDTF">2013-02-08T16:40:43Z</dcterms:created>
  <dcterms:modified xsi:type="dcterms:W3CDTF">2025-04-10T12:30:13Z</dcterms:modified>
</cp:coreProperties>
</file>